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370" yWindow="720" windowWidth="25905" windowHeight="11205" tabRatio="993" activeTab="13"/>
  </bookViews>
  <sheets>
    <sheet name="Copper" sheetId="1" r:id="rId1"/>
    <sheet name="Aluminium Alloy" sheetId="2" r:id="rId2"/>
    <sheet name="NA Alloy" sheetId="3" r:id="rId3"/>
    <sheet name="Primary Aluminium" sheetId="4" r:id="rId4"/>
    <sheet name="Zinc" sheetId="5" r:id="rId5"/>
    <sheet name="Nickel" sheetId="8" r:id="rId6"/>
    <sheet name="Lead" sheetId="6" r:id="rId7"/>
    <sheet name="Tin" sheetId="7" r:id="rId8"/>
    <sheet name="Global Steel" sheetId="9" r:id="rId9"/>
    <sheet name="Cobalt" sheetId="10" r:id="rId10"/>
    <sheet name="Molybdenum" sheetId="11" r:id="rId11"/>
    <sheet name="ABR" sheetId="12" r:id="rId12"/>
    <sheet name="ABR Avg" sheetId="13" r:id="rId13"/>
    <sheet name="Averages Inc. Euro Eq" sheetId="14" r:id="rId14"/>
  </sheets>
  <calcPr calcId="145621"/>
</workbook>
</file>

<file path=xl/calcChain.xml><?xml version="1.0" encoding="utf-8"?>
<calcChain xmlns="http://schemas.openxmlformats.org/spreadsheetml/2006/main">
  <c r="C19" i="13"/>
  <c r="C18"/>
  <c r="C17"/>
  <c r="J31" i="12"/>
  <c r="G31"/>
  <c r="D31"/>
  <c r="J30"/>
  <c r="G30"/>
  <c r="D30"/>
  <c r="J29"/>
  <c r="E11" i="13" s="1"/>
  <c r="G29" i="12"/>
  <c r="D11" i="13" s="1"/>
  <c r="D29" i="12"/>
  <c r="C11" i="13" s="1"/>
  <c r="I28" i="12"/>
  <c r="F28"/>
  <c r="I27"/>
  <c r="F27"/>
  <c r="I26"/>
  <c r="F26"/>
  <c r="I25"/>
  <c r="F25"/>
  <c r="I24"/>
  <c r="F24"/>
  <c r="I23"/>
  <c r="F23"/>
  <c r="I22"/>
  <c r="F22"/>
  <c r="I21"/>
  <c r="F21"/>
  <c r="I20"/>
  <c r="F20"/>
  <c r="I19"/>
  <c r="F19"/>
  <c r="I18"/>
  <c r="F18"/>
  <c r="I17"/>
  <c r="F17"/>
  <c r="I16"/>
  <c r="F16"/>
  <c r="I15"/>
  <c r="F15"/>
  <c r="I14"/>
  <c r="F14"/>
  <c r="I13"/>
  <c r="F13"/>
  <c r="I12"/>
  <c r="F12"/>
  <c r="I11"/>
  <c r="F11"/>
  <c r="I10"/>
  <c r="F10"/>
  <c r="I9"/>
  <c r="F9"/>
  <c r="I8"/>
  <c r="F8"/>
  <c r="S32" i="11"/>
  <c r="R32"/>
  <c r="Q32"/>
  <c r="P32"/>
  <c r="O32"/>
  <c r="N32"/>
  <c r="M32"/>
  <c r="L32"/>
  <c r="J32"/>
  <c r="I32"/>
  <c r="G32"/>
  <c r="F32"/>
  <c r="D32"/>
  <c r="C32"/>
  <c r="S31"/>
  <c r="Q31"/>
  <c r="P31"/>
  <c r="O31"/>
  <c r="N31"/>
  <c r="M31"/>
  <c r="L31"/>
  <c r="K31"/>
  <c r="J31"/>
  <c r="I31"/>
  <c r="G31"/>
  <c r="F31"/>
  <c r="D31"/>
  <c r="C31"/>
  <c r="S30"/>
  <c r="Q30"/>
  <c r="P30"/>
  <c r="O30"/>
  <c r="N30"/>
  <c r="M30"/>
  <c r="L30"/>
  <c r="J30"/>
  <c r="I30"/>
  <c r="K30" s="1"/>
  <c r="H30"/>
  <c r="G30"/>
  <c r="F30"/>
  <c r="D30"/>
  <c r="C30"/>
  <c r="E30" s="1"/>
  <c r="R29"/>
  <c r="K29"/>
  <c r="H29"/>
  <c r="E29"/>
  <c r="R28"/>
  <c r="K28"/>
  <c r="H28"/>
  <c r="E28"/>
  <c r="R27"/>
  <c r="K27"/>
  <c r="H27"/>
  <c r="E27"/>
  <c r="R26"/>
  <c r="K26"/>
  <c r="H26"/>
  <c r="E26"/>
  <c r="R25"/>
  <c r="K25"/>
  <c r="H25"/>
  <c r="E25"/>
  <c r="R24"/>
  <c r="K24"/>
  <c r="H24"/>
  <c r="E24"/>
  <c r="R23"/>
  <c r="K23"/>
  <c r="H23"/>
  <c r="E23"/>
  <c r="R22"/>
  <c r="K22"/>
  <c r="H22"/>
  <c r="E22"/>
  <c r="R21"/>
  <c r="K21"/>
  <c r="H21"/>
  <c r="E21"/>
  <c r="R20"/>
  <c r="K20"/>
  <c r="H20"/>
  <c r="E20"/>
  <c r="R19"/>
  <c r="K19"/>
  <c r="H19"/>
  <c r="E19"/>
  <c r="R18"/>
  <c r="K18"/>
  <c r="H18"/>
  <c r="E18"/>
  <c r="R17"/>
  <c r="K17"/>
  <c r="H17"/>
  <c r="E17"/>
  <c r="R16"/>
  <c r="K16"/>
  <c r="H16"/>
  <c r="E16"/>
  <c r="R15"/>
  <c r="K15"/>
  <c r="H15"/>
  <c r="E15"/>
  <c r="R14"/>
  <c r="K14"/>
  <c r="H14"/>
  <c r="E14"/>
  <c r="R13"/>
  <c r="K13"/>
  <c r="H13"/>
  <c r="E13"/>
  <c r="R12"/>
  <c r="K12"/>
  <c r="H12"/>
  <c r="E12"/>
  <c r="R11"/>
  <c r="K11"/>
  <c r="H11"/>
  <c r="E11"/>
  <c r="R10"/>
  <c r="K10"/>
  <c r="H10"/>
  <c r="E10"/>
  <c r="R9"/>
  <c r="R30" s="1"/>
  <c r="K9"/>
  <c r="K32" s="1"/>
  <c r="H9"/>
  <c r="H32" s="1"/>
  <c r="E9"/>
  <c r="E31" s="1"/>
  <c r="S32" i="10"/>
  <c r="Q32"/>
  <c r="P32"/>
  <c r="O32"/>
  <c r="N32"/>
  <c r="M32"/>
  <c r="L32"/>
  <c r="J32"/>
  <c r="I32"/>
  <c r="G32"/>
  <c r="F32"/>
  <c r="D32"/>
  <c r="C32"/>
  <c r="S31"/>
  <c r="R31"/>
  <c r="Q31"/>
  <c r="P31"/>
  <c r="O31"/>
  <c r="N31"/>
  <c r="M31"/>
  <c r="L31"/>
  <c r="J31"/>
  <c r="I31"/>
  <c r="G31"/>
  <c r="F31"/>
  <c r="D31"/>
  <c r="C31"/>
  <c r="S30"/>
  <c r="Q30"/>
  <c r="P30"/>
  <c r="O30"/>
  <c r="N30"/>
  <c r="M30"/>
  <c r="L30"/>
  <c r="K30"/>
  <c r="J30"/>
  <c r="I30"/>
  <c r="G30"/>
  <c r="F30"/>
  <c r="H30" s="1"/>
  <c r="D30"/>
  <c r="C30"/>
  <c r="E30" s="1"/>
  <c r="R29"/>
  <c r="K29"/>
  <c r="H29"/>
  <c r="E29"/>
  <c r="R28"/>
  <c r="K28"/>
  <c r="H28"/>
  <c r="E28"/>
  <c r="R27"/>
  <c r="K27"/>
  <c r="H27"/>
  <c r="E27"/>
  <c r="R26"/>
  <c r="K26"/>
  <c r="H26"/>
  <c r="E26"/>
  <c r="R25"/>
  <c r="K25"/>
  <c r="H25"/>
  <c r="E25"/>
  <c r="R24"/>
  <c r="K24"/>
  <c r="H24"/>
  <c r="E24"/>
  <c r="R23"/>
  <c r="K23"/>
  <c r="H23"/>
  <c r="E23"/>
  <c r="R22"/>
  <c r="K22"/>
  <c r="H22"/>
  <c r="E22"/>
  <c r="R21"/>
  <c r="K21"/>
  <c r="H21"/>
  <c r="E21"/>
  <c r="R20"/>
  <c r="K20"/>
  <c r="H20"/>
  <c r="E20"/>
  <c r="R19"/>
  <c r="K19"/>
  <c r="H19"/>
  <c r="E19"/>
  <c r="R18"/>
  <c r="K18"/>
  <c r="H18"/>
  <c r="E18"/>
  <c r="R17"/>
  <c r="K17"/>
  <c r="H17"/>
  <c r="E17"/>
  <c r="R16"/>
  <c r="K16"/>
  <c r="H16"/>
  <c r="E16"/>
  <c r="R15"/>
  <c r="K15"/>
  <c r="H15"/>
  <c r="E15"/>
  <c r="R14"/>
  <c r="K14"/>
  <c r="H14"/>
  <c r="E14"/>
  <c r="R13"/>
  <c r="K13"/>
  <c r="H13"/>
  <c r="E13"/>
  <c r="R12"/>
  <c r="K12"/>
  <c r="H12"/>
  <c r="E12"/>
  <c r="R11"/>
  <c r="K11"/>
  <c r="H11"/>
  <c r="E11"/>
  <c r="R10"/>
  <c r="K10"/>
  <c r="H10"/>
  <c r="E10"/>
  <c r="R9"/>
  <c r="R32" s="1"/>
  <c r="K9"/>
  <c r="K32" s="1"/>
  <c r="H9"/>
  <c r="H31" s="1"/>
  <c r="E9"/>
  <c r="E31" s="1"/>
  <c r="S32" i="9"/>
  <c r="Q32"/>
  <c r="P32"/>
  <c r="O32"/>
  <c r="N32"/>
  <c r="M32"/>
  <c r="L32"/>
  <c r="J32"/>
  <c r="I32"/>
  <c r="H32"/>
  <c r="G32"/>
  <c r="F32"/>
  <c r="D32"/>
  <c r="C32"/>
  <c r="S31"/>
  <c r="Q31"/>
  <c r="P31"/>
  <c r="O31"/>
  <c r="N31"/>
  <c r="M31"/>
  <c r="L31"/>
  <c r="J31"/>
  <c r="I31"/>
  <c r="G31"/>
  <c r="F31"/>
  <c r="E31"/>
  <c r="D31"/>
  <c r="C31"/>
  <c r="S30"/>
  <c r="Q30"/>
  <c r="P30"/>
  <c r="O30"/>
  <c r="N30"/>
  <c r="M30"/>
  <c r="L30"/>
  <c r="J30"/>
  <c r="I30"/>
  <c r="K30" s="1"/>
  <c r="G30"/>
  <c r="F30"/>
  <c r="H30" s="1"/>
  <c r="D30"/>
  <c r="C30"/>
  <c r="E30" s="1"/>
  <c r="R29"/>
  <c r="K29"/>
  <c r="H29"/>
  <c r="E29"/>
  <c r="R28"/>
  <c r="K28"/>
  <c r="H28"/>
  <c r="E28"/>
  <c r="R27"/>
  <c r="K27"/>
  <c r="H27"/>
  <c r="E27"/>
  <c r="R26"/>
  <c r="K26"/>
  <c r="H26"/>
  <c r="E26"/>
  <c r="R25"/>
  <c r="K25"/>
  <c r="H25"/>
  <c r="E25"/>
  <c r="R24"/>
  <c r="K24"/>
  <c r="H24"/>
  <c r="E24"/>
  <c r="R23"/>
  <c r="K23"/>
  <c r="H23"/>
  <c r="E23"/>
  <c r="R22"/>
  <c r="K22"/>
  <c r="H22"/>
  <c r="E22"/>
  <c r="R21"/>
  <c r="K21"/>
  <c r="H21"/>
  <c r="E21"/>
  <c r="R20"/>
  <c r="K20"/>
  <c r="H20"/>
  <c r="E20"/>
  <c r="R19"/>
  <c r="K19"/>
  <c r="H19"/>
  <c r="E19"/>
  <c r="R18"/>
  <c r="K18"/>
  <c r="H18"/>
  <c r="E18"/>
  <c r="R17"/>
  <c r="K17"/>
  <c r="H17"/>
  <c r="E17"/>
  <c r="R16"/>
  <c r="K16"/>
  <c r="H16"/>
  <c r="E16"/>
  <c r="R15"/>
  <c r="K15"/>
  <c r="H15"/>
  <c r="E15"/>
  <c r="R14"/>
  <c r="K14"/>
  <c r="H14"/>
  <c r="E14"/>
  <c r="R13"/>
  <c r="K13"/>
  <c r="H13"/>
  <c r="E13"/>
  <c r="R12"/>
  <c r="K12"/>
  <c r="H12"/>
  <c r="E12"/>
  <c r="R11"/>
  <c r="K11"/>
  <c r="H11"/>
  <c r="E11"/>
  <c r="R10"/>
  <c r="K10"/>
  <c r="H10"/>
  <c r="E10"/>
  <c r="R9"/>
  <c r="R32" s="1"/>
  <c r="K9"/>
  <c r="K31" s="1"/>
  <c r="H9"/>
  <c r="H31" s="1"/>
  <c r="E9"/>
  <c r="E32" s="1"/>
  <c r="Y32" i="8"/>
  <c r="W32"/>
  <c r="V32"/>
  <c r="U32"/>
  <c r="T32"/>
  <c r="S32"/>
  <c r="R32"/>
  <c r="P32"/>
  <c r="O32"/>
  <c r="M32"/>
  <c r="L32"/>
  <c r="J32"/>
  <c r="I32"/>
  <c r="G32"/>
  <c r="F32"/>
  <c r="D32"/>
  <c r="C32"/>
  <c r="Y31"/>
  <c r="X31"/>
  <c r="W31"/>
  <c r="V31"/>
  <c r="U31"/>
  <c r="T31"/>
  <c r="S31"/>
  <c r="R31"/>
  <c r="P31"/>
  <c r="O31"/>
  <c r="M31"/>
  <c r="L31"/>
  <c r="J31"/>
  <c r="I31"/>
  <c r="H31"/>
  <c r="G31"/>
  <c r="F31"/>
  <c r="D31"/>
  <c r="C31"/>
  <c r="Y30"/>
  <c r="W30"/>
  <c r="V30"/>
  <c r="U30"/>
  <c r="T30"/>
  <c r="S30"/>
  <c r="R30"/>
  <c r="P30"/>
  <c r="O30"/>
  <c r="Q30" s="1"/>
  <c r="M30"/>
  <c r="L30"/>
  <c r="N30" s="1"/>
  <c r="K30"/>
  <c r="J30"/>
  <c r="I30"/>
  <c r="G30"/>
  <c r="F30"/>
  <c r="H30" s="1"/>
  <c r="D30"/>
  <c r="C30"/>
  <c r="E30" s="1"/>
  <c r="X29"/>
  <c r="Q29"/>
  <c r="N29"/>
  <c r="K29"/>
  <c r="H29"/>
  <c r="E29"/>
  <c r="X28"/>
  <c r="Q28"/>
  <c r="N28"/>
  <c r="K28"/>
  <c r="H28"/>
  <c r="E28"/>
  <c r="X27"/>
  <c r="Q27"/>
  <c r="N27"/>
  <c r="K27"/>
  <c r="H27"/>
  <c r="E27"/>
  <c r="X26"/>
  <c r="Q26"/>
  <c r="N26"/>
  <c r="K26"/>
  <c r="H26"/>
  <c r="E26"/>
  <c r="X25"/>
  <c r="Q25"/>
  <c r="N25"/>
  <c r="K25"/>
  <c r="H25"/>
  <c r="E25"/>
  <c r="X24"/>
  <c r="Q24"/>
  <c r="N24"/>
  <c r="K24"/>
  <c r="H24"/>
  <c r="E24"/>
  <c r="X23"/>
  <c r="Q23"/>
  <c r="N23"/>
  <c r="K23"/>
  <c r="H23"/>
  <c r="E23"/>
  <c r="X22"/>
  <c r="Q22"/>
  <c r="N22"/>
  <c r="K22"/>
  <c r="H22"/>
  <c r="E22"/>
  <c r="X21"/>
  <c r="Q21"/>
  <c r="N21"/>
  <c r="K21"/>
  <c r="H21"/>
  <c r="E21"/>
  <c r="X20"/>
  <c r="Q20"/>
  <c r="N20"/>
  <c r="K20"/>
  <c r="H20"/>
  <c r="E20"/>
  <c r="X19"/>
  <c r="Q19"/>
  <c r="N19"/>
  <c r="K19"/>
  <c r="H19"/>
  <c r="E19"/>
  <c r="X18"/>
  <c r="Q18"/>
  <c r="N18"/>
  <c r="K18"/>
  <c r="H18"/>
  <c r="E18"/>
  <c r="X17"/>
  <c r="Q17"/>
  <c r="N17"/>
  <c r="K17"/>
  <c r="H17"/>
  <c r="E17"/>
  <c r="X16"/>
  <c r="Q16"/>
  <c r="N16"/>
  <c r="K16"/>
  <c r="H16"/>
  <c r="E16"/>
  <c r="X15"/>
  <c r="Q15"/>
  <c r="N15"/>
  <c r="K15"/>
  <c r="H15"/>
  <c r="E15"/>
  <c r="X14"/>
  <c r="Q14"/>
  <c r="N14"/>
  <c r="K14"/>
  <c r="H14"/>
  <c r="E14"/>
  <c r="X13"/>
  <c r="Q13"/>
  <c r="N13"/>
  <c r="K13"/>
  <c r="H13"/>
  <c r="E13"/>
  <c r="X12"/>
  <c r="Q12"/>
  <c r="N12"/>
  <c r="K12"/>
  <c r="H12"/>
  <c r="E12"/>
  <c r="X11"/>
  <c r="Q11"/>
  <c r="N11"/>
  <c r="K11"/>
  <c r="H11"/>
  <c r="E11"/>
  <c r="X10"/>
  <c r="Q10"/>
  <c r="Q32" s="1"/>
  <c r="N10"/>
  <c r="K10"/>
  <c r="H10"/>
  <c r="E10"/>
  <c r="E32" s="1"/>
  <c r="X9"/>
  <c r="X30" s="1"/>
  <c r="Q9"/>
  <c r="Q31" s="1"/>
  <c r="N9"/>
  <c r="N31" s="1"/>
  <c r="K9"/>
  <c r="K32" s="1"/>
  <c r="H9"/>
  <c r="H32" s="1"/>
  <c r="E9"/>
  <c r="E31" s="1"/>
  <c r="S32" i="7"/>
  <c r="R32"/>
  <c r="Q32"/>
  <c r="P32"/>
  <c r="O32"/>
  <c r="N32"/>
  <c r="M32"/>
  <c r="L32"/>
  <c r="J32"/>
  <c r="I32"/>
  <c r="G32"/>
  <c r="F32"/>
  <c r="D32"/>
  <c r="C32"/>
  <c r="S31"/>
  <c r="Q31"/>
  <c r="P31"/>
  <c r="O31"/>
  <c r="N31"/>
  <c r="M31"/>
  <c r="L31"/>
  <c r="K31"/>
  <c r="J31"/>
  <c r="I31"/>
  <c r="G31"/>
  <c r="F31"/>
  <c r="D31"/>
  <c r="C31"/>
  <c r="S30"/>
  <c r="Q30"/>
  <c r="P30"/>
  <c r="O30"/>
  <c r="N30"/>
  <c r="M30"/>
  <c r="L30"/>
  <c r="J30"/>
  <c r="I30"/>
  <c r="K30" s="1"/>
  <c r="H30"/>
  <c r="G30"/>
  <c r="F30"/>
  <c r="D30"/>
  <c r="C30"/>
  <c r="E30" s="1"/>
  <c r="R29"/>
  <c r="K29"/>
  <c r="H29"/>
  <c r="E29"/>
  <c r="R28"/>
  <c r="K28"/>
  <c r="H28"/>
  <c r="E28"/>
  <c r="R27"/>
  <c r="K27"/>
  <c r="H27"/>
  <c r="E27"/>
  <c r="R26"/>
  <c r="K26"/>
  <c r="H26"/>
  <c r="E26"/>
  <c r="R25"/>
  <c r="K25"/>
  <c r="H25"/>
  <c r="E25"/>
  <c r="R24"/>
  <c r="K24"/>
  <c r="H24"/>
  <c r="E24"/>
  <c r="R23"/>
  <c r="K23"/>
  <c r="H23"/>
  <c r="E23"/>
  <c r="R22"/>
  <c r="K22"/>
  <c r="H22"/>
  <c r="E22"/>
  <c r="R21"/>
  <c r="K21"/>
  <c r="H21"/>
  <c r="E21"/>
  <c r="R20"/>
  <c r="K20"/>
  <c r="H20"/>
  <c r="E20"/>
  <c r="R19"/>
  <c r="K19"/>
  <c r="H19"/>
  <c r="E19"/>
  <c r="R18"/>
  <c r="K18"/>
  <c r="H18"/>
  <c r="E18"/>
  <c r="R17"/>
  <c r="K17"/>
  <c r="H17"/>
  <c r="E17"/>
  <c r="R16"/>
  <c r="K16"/>
  <c r="H16"/>
  <c r="E16"/>
  <c r="R15"/>
  <c r="K15"/>
  <c r="H15"/>
  <c r="E15"/>
  <c r="R14"/>
  <c r="K14"/>
  <c r="H14"/>
  <c r="E14"/>
  <c r="R13"/>
  <c r="K13"/>
  <c r="H13"/>
  <c r="E13"/>
  <c r="R12"/>
  <c r="K12"/>
  <c r="H12"/>
  <c r="E12"/>
  <c r="R11"/>
  <c r="K11"/>
  <c r="H11"/>
  <c r="E11"/>
  <c r="R10"/>
  <c r="K10"/>
  <c r="H10"/>
  <c r="E10"/>
  <c r="R9"/>
  <c r="R30" s="1"/>
  <c r="K9"/>
  <c r="K32" s="1"/>
  <c r="H9"/>
  <c r="H32" s="1"/>
  <c r="E9"/>
  <c r="E31" s="1"/>
  <c r="Y32" i="6"/>
  <c r="W32"/>
  <c r="V32"/>
  <c r="U32"/>
  <c r="T32"/>
  <c r="S32"/>
  <c r="R32"/>
  <c r="P32"/>
  <c r="O32"/>
  <c r="M32"/>
  <c r="L32"/>
  <c r="J32"/>
  <c r="I32"/>
  <c r="G32"/>
  <c r="F32"/>
  <c r="D32"/>
  <c r="C32"/>
  <c r="Y31"/>
  <c r="W31"/>
  <c r="V31"/>
  <c r="U31"/>
  <c r="T31"/>
  <c r="S31"/>
  <c r="R31"/>
  <c r="P31"/>
  <c r="O31"/>
  <c r="N31"/>
  <c r="M31"/>
  <c r="L31"/>
  <c r="J31"/>
  <c r="I31"/>
  <c r="G31"/>
  <c r="F31"/>
  <c r="D31"/>
  <c r="C31"/>
  <c r="Y30"/>
  <c r="W30"/>
  <c r="V30"/>
  <c r="U30"/>
  <c r="T30"/>
  <c r="S30"/>
  <c r="R30"/>
  <c r="Q30"/>
  <c r="P30"/>
  <c r="O30"/>
  <c r="M30"/>
  <c r="L30"/>
  <c r="N30" s="1"/>
  <c r="J30"/>
  <c r="I30"/>
  <c r="K30" s="1"/>
  <c r="G30"/>
  <c r="F30"/>
  <c r="H30" s="1"/>
  <c r="E30"/>
  <c r="D30"/>
  <c r="C30"/>
  <c r="X29"/>
  <c r="Q29"/>
  <c r="N29"/>
  <c r="K29"/>
  <c r="H29"/>
  <c r="E29"/>
  <c r="X28"/>
  <c r="Q28"/>
  <c r="N28"/>
  <c r="K28"/>
  <c r="H28"/>
  <c r="E28"/>
  <c r="X27"/>
  <c r="Q27"/>
  <c r="N27"/>
  <c r="K27"/>
  <c r="H27"/>
  <c r="E27"/>
  <c r="X26"/>
  <c r="Q26"/>
  <c r="N26"/>
  <c r="K26"/>
  <c r="H26"/>
  <c r="E26"/>
  <c r="X25"/>
  <c r="Q25"/>
  <c r="N25"/>
  <c r="K25"/>
  <c r="H25"/>
  <c r="E25"/>
  <c r="X24"/>
  <c r="Q24"/>
  <c r="N24"/>
  <c r="K24"/>
  <c r="H24"/>
  <c r="E24"/>
  <c r="X23"/>
  <c r="Q23"/>
  <c r="N23"/>
  <c r="K23"/>
  <c r="H23"/>
  <c r="E23"/>
  <c r="X22"/>
  <c r="Q22"/>
  <c r="N22"/>
  <c r="K22"/>
  <c r="H22"/>
  <c r="E22"/>
  <c r="X21"/>
  <c r="Q21"/>
  <c r="N21"/>
  <c r="K21"/>
  <c r="H21"/>
  <c r="E21"/>
  <c r="X20"/>
  <c r="Q20"/>
  <c r="N20"/>
  <c r="K20"/>
  <c r="H20"/>
  <c r="E20"/>
  <c r="X19"/>
  <c r="Q19"/>
  <c r="N19"/>
  <c r="K19"/>
  <c r="H19"/>
  <c r="E19"/>
  <c r="X18"/>
  <c r="Q18"/>
  <c r="N18"/>
  <c r="K18"/>
  <c r="H18"/>
  <c r="E18"/>
  <c r="X17"/>
  <c r="Q17"/>
  <c r="N17"/>
  <c r="K17"/>
  <c r="H17"/>
  <c r="E17"/>
  <c r="X16"/>
  <c r="Q16"/>
  <c r="N16"/>
  <c r="K16"/>
  <c r="H16"/>
  <c r="E16"/>
  <c r="X15"/>
  <c r="Q15"/>
  <c r="N15"/>
  <c r="K15"/>
  <c r="H15"/>
  <c r="E15"/>
  <c r="X14"/>
  <c r="Q14"/>
  <c r="N14"/>
  <c r="K14"/>
  <c r="H14"/>
  <c r="E14"/>
  <c r="X13"/>
  <c r="Q13"/>
  <c r="N13"/>
  <c r="K13"/>
  <c r="H13"/>
  <c r="E13"/>
  <c r="X12"/>
  <c r="Q12"/>
  <c r="N12"/>
  <c r="K12"/>
  <c r="H12"/>
  <c r="E12"/>
  <c r="X11"/>
  <c r="Q11"/>
  <c r="N11"/>
  <c r="K11"/>
  <c r="H11"/>
  <c r="E11"/>
  <c r="X10"/>
  <c r="Q10"/>
  <c r="N10"/>
  <c r="K10"/>
  <c r="K32" s="1"/>
  <c r="H10"/>
  <c r="E10"/>
  <c r="X9"/>
  <c r="X31" s="1"/>
  <c r="Q9"/>
  <c r="Q32" s="1"/>
  <c r="N9"/>
  <c r="N32" s="1"/>
  <c r="K9"/>
  <c r="K31" s="1"/>
  <c r="H9"/>
  <c r="H31" s="1"/>
  <c r="E9"/>
  <c r="E32" s="1"/>
  <c r="Y32" i="5"/>
  <c r="W32"/>
  <c r="V32"/>
  <c r="U32"/>
  <c r="T32"/>
  <c r="S32"/>
  <c r="R32"/>
  <c r="P32"/>
  <c r="O32"/>
  <c r="M32"/>
  <c r="L32"/>
  <c r="J32"/>
  <c r="I32"/>
  <c r="G32"/>
  <c r="F32"/>
  <c r="D32"/>
  <c r="C32"/>
  <c r="Y31"/>
  <c r="W31"/>
  <c r="V31"/>
  <c r="U31"/>
  <c r="T31"/>
  <c r="S31"/>
  <c r="R31"/>
  <c r="Q31"/>
  <c r="P31"/>
  <c r="O31"/>
  <c r="M31"/>
  <c r="L31"/>
  <c r="J31"/>
  <c r="I31"/>
  <c r="G31"/>
  <c r="F31"/>
  <c r="E31"/>
  <c r="D31"/>
  <c r="C31"/>
  <c r="Y30"/>
  <c r="W30"/>
  <c r="V30"/>
  <c r="U30"/>
  <c r="T30"/>
  <c r="S30"/>
  <c r="R30"/>
  <c r="P30"/>
  <c r="O30"/>
  <c r="Q30" s="1"/>
  <c r="M30"/>
  <c r="L30"/>
  <c r="N30" s="1"/>
  <c r="J30"/>
  <c r="I30"/>
  <c r="K30" s="1"/>
  <c r="H30"/>
  <c r="G30"/>
  <c r="F30"/>
  <c r="D30"/>
  <c r="C30"/>
  <c r="E30" s="1"/>
  <c r="X29"/>
  <c r="Q29"/>
  <c r="N29"/>
  <c r="K29"/>
  <c r="H29"/>
  <c r="E29"/>
  <c r="X28"/>
  <c r="Q28"/>
  <c r="N28"/>
  <c r="K28"/>
  <c r="H28"/>
  <c r="E28"/>
  <c r="X27"/>
  <c r="Q27"/>
  <c r="N27"/>
  <c r="K27"/>
  <c r="H27"/>
  <c r="E27"/>
  <c r="X26"/>
  <c r="Q26"/>
  <c r="N26"/>
  <c r="K26"/>
  <c r="H26"/>
  <c r="E26"/>
  <c r="X25"/>
  <c r="Q25"/>
  <c r="N25"/>
  <c r="K25"/>
  <c r="H25"/>
  <c r="E25"/>
  <c r="X24"/>
  <c r="Q24"/>
  <c r="N24"/>
  <c r="K24"/>
  <c r="H24"/>
  <c r="E24"/>
  <c r="X23"/>
  <c r="Q23"/>
  <c r="N23"/>
  <c r="K23"/>
  <c r="H23"/>
  <c r="E23"/>
  <c r="X22"/>
  <c r="Q22"/>
  <c r="N22"/>
  <c r="K22"/>
  <c r="H22"/>
  <c r="E22"/>
  <c r="X21"/>
  <c r="Q21"/>
  <c r="N21"/>
  <c r="K21"/>
  <c r="H21"/>
  <c r="E21"/>
  <c r="X20"/>
  <c r="Q20"/>
  <c r="N20"/>
  <c r="K20"/>
  <c r="H20"/>
  <c r="E20"/>
  <c r="X19"/>
  <c r="Q19"/>
  <c r="N19"/>
  <c r="K19"/>
  <c r="H19"/>
  <c r="E19"/>
  <c r="X18"/>
  <c r="Q18"/>
  <c r="N18"/>
  <c r="K18"/>
  <c r="H18"/>
  <c r="E18"/>
  <c r="X17"/>
  <c r="Q17"/>
  <c r="N17"/>
  <c r="K17"/>
  <c r="H17"/>
  <c r="E17"/>
  <c r="X16"/>
  <c r="Q16"/>
  <c r="N16"/>
  <c r="K16"/>
  <c r="H16"/>
  <c r="E16"/>
  <c r="X15"/>
  <c r="Q15"/>
  <c r="N15"/>
  <c r="K15"/>
  <c r="H15"/>
  <c r="E15"/>
  <c r="X14"/>
  <c r="Q14"/>
  <c r="N14"/>
  <c r="K14"/>
  <c r="H14"/>
  <c r="E14"/>
  <c r="X13"/>
  <c r="Q13"/>
  <c r="N13"/>
  <c r="K13"/>
  <c r="H13"/>
  <c r="E13"/>
  <c r="X12"/>
  <c r="Q12"/>
  <c r="N12"/>
  <c r="K12"/>
  <c r="H12"/>
  <c r="E12"/>
  <c r="X11"/>
  <c r="Q11"/>
  <c r="N11"/>
  <c r="K11"/>
  <c r="H11"/>
  <c r="E11"/>
  <c r="X10"/>
  <c r="X30" s="1"/>
  <c r="Q10"/>
  <c r="N10"/>
  <c r="K10"/>
  <c r="H10"/>
  <c r="E10"/>
  <c r="X9"/>
  <c r="X32" s="1"/>
  <c r="Q9"/>
  <c r="Q32" s="1"/>
  <c r="N9"/>
  <c r="N31" s="1"/>
  <c r="K9"/>
  <c r="K31" s="1"/>
  <c r="H9"/>
  <c r="H32" s="1"/>
  <c r="E9"/>
  <c r="E32" s="1"/>
  <c r="Y32" i="4"/>
  <c r="W32"/>
  <c r="V32"/>
  <c r="U32"/>
  <c r="T32"/>
  <c r="S32"/>
  <c r="R32"/>
  <c r="P32"/>
  <c r="O32"/>
  <c r="M32"/>
  <c r="L32"/>
  <c r="J32"/>
  <c r="I32"/>
  <c r="G32"/>
  <c r="F32"/>
  <c r="D32"/>
  <c r="C32"/>
  <c r="Y31"/>
  <c r="X31"/>
  <c r="W31"/>
  <c r="V31"/>
  <c r="U31"/>
  <c r="T31"/>
  <c r="S31"/>
  <c r="R31"/>
  <c r="P31"/>
  <c r="O31"/>
  <c r="M31"/>
  <c r="L31"/>
  <c r="J31"/>
  <c r="I31"/>
  <c r="H31"/>
  <c r="G31"/>
  <c r="F31"/>
  <c r="D31"/>
  <c r="C31"/>
  <c r="Y30"/>
  <c r="W30"/>
  <c r="V30"/>
  <c r="U30"/>
  <c r="T30"/>
  <c r="S30"/>
  <c r="R30"/>
  <c r="P30"/>
  <c r="O30"/>
  <c r="Q30" s="1"/>
  <c r="M30"/>
  <c r="L30"/>
  <c r="N30" s="1"/>
  <c r="K30"/>
  <c r="J30"/>
  <c r="I30"/>
  <c r="G30"/>
  <c r="F30"/>
  <c r="H30" s="1"/>
  <c r="D30"/>
  <c r="C30"/>
  <c r="E30" s="1"/>
  <c r="X29"/>
  <c r="Q29"/>
  <c r="N29"/>
  <c r="K29"/>
  <c r="H29"/>
  <c r="E29"/>
  <c r="X28"/>
  <c r="Q28"/>
  <c r="N28"/>
  <c r="K28"/>
  <c r="H28"/>
  <c r="E28"/>
  <c r="X27"/>
  <c r="Q27"/>
  <c r="N27"/>
  <c r="K27"/>
  <c r="H27"/>
  <c r="E27"/>
  <c r="X26"/>
  <c r="Q26"/>
  <c r="N26"/>
  <c r="K26"/>
  <c r="H26"/>
  <c r="E26"/>
  <c r="X25"/>
  <c r="Q25"/>
  <c r="N25"/>
  <c r="K25"/>
  <c r="H25"/>
  <c r="E25"/>
  <c r="X24"/>
  <c r="Q24"/>
  <c r="N24"/>
  <c r="K24"/>
  <c r="H24"/>
  <c r="E24"/>
  <c r="X23"/>
  <c r="Q23"/>
  <c r="N23"/>
  <c r="K23"/>
  <c r="H23"/>
  <c r="E23"/>
  <c r="X22"/>
  <c r="Q22"/>
  <c r="N22"/>
  <c r="K22"/>
  <c r="H22"/>
  <c r="E22"/>
  <c r="X21"/>
  <c r="Q21"/>
  <c r="N21"/>
  <c r="K21"/>
  <c r="H21"/>
  <c r="E21"/>
  <c r="X20"/>
  <c r="Q20"/>
  <c r="N20"/>
  <c r="K20"/>
  <c r="H20"/>
  <c r="E20"/>
  <c r="X19"/>
  <c r="Q19"/>
  <c r="N19"/>
  <c r="K19"/>
  <c r="H19"/>
  <c r="E19"/>
  <c r="X18"/>
  <c r="Q18"/>
  <c r="N18"/>
  <c r="K18"/>
  <c r="H18"/>
  <c r="E18"/>
  <c r="X17"/>
  <c r="Q17"/>
  <c r="N17"/>
  <c r="K17"/>
  <c r="H17"/>
  <c r="E17"/>
  <c r="X16"/>
  <c r="Q16"/>
  <c r="N16"/>
  <c r="K16"/>
  <c r="H16"/>
  <c r="E16"/>
  <c r="X15"/>
  <c r="Q15"/>
  <c r="N15"/>
  <c r="K15"/>
  <c r="H15"/>
  <c r="E15"/>
  <c r="X14"/>
  <c r="Q14"/>
  <c r="N14"/>
  <c r="K14"/>
  <c r="H14"/>
  <c r="E14"/>
  <c r="X13"/>
  <c r="Q13"/>
  <c r="N13"/>
  <c r="K13"/>
  <c r="H13"/>
  <c r="E13"/>
  <c r="X12"/>
  <c r="Q12"/>
  <c r="N12"/>
  <c r="K12"/>
  <c r="H12"/>
  <c r="E12"/>
  <c r="X11"/>
  <c r="Q11"/>
  <c r="N11"/>
  <c r="K11"/>
  <c r="H11"/>
  <c r="E11"/>
  <c r="X10"/>
  <c r="Q10"/>
  <c r="Q32" s="1"/>
  <c r="N10"/>
  <c r="K10"/>
  <c r="H10"/>
  <c r="E10"/>
  <c r="E32" s="1"/>
  <c r="X9"/>
  <c r="X30" s="1"/>
  <c r="Q9"/>
  <c r="Q31" s="1"/>
  <c r="N9"/>
  <c r="N31" s="1"/>
  <c r="K9"/>
  <c r="K32" s="1"/>
  <c r="H9"/>
  <c r="H32" s="1"/>
  <c r="E9"/>
  <c r="E31" s="1"/>
  <c r="S32" i="3"/>
  <c r="R32"/>
  <c r="Q32"/>
  <c r="P32"/>
  <c r="O32"/>
  <c r="N32"/>
  <c r="M32"/>
  <c r="L32"/>
  <c r="J32"/>
  <c r="I32"/>
  <c r="G32"/>
  <c r="F32"/>
  <c r="D32"/>
  <c r="C32"/>
  <c r="S31"/>
  <c r="Q31"/>
  <c r="P31"/>
  <c r="O31"/>
  <c r="N31"/>
  <c r="M31"/>
  <c r="L31"/>
  <c r="K31"/>
  <c r="J31"/>
  <c r="I31"/>
  <c r="G31"/>
  <c r="F31"/>
  <c r="D31"/>
  <c r="C31"/>
  <c r="S30"/>
  <c r="Q30"/>
  <c r="P30"/>
  <c r="O30"/>
  <c r="N30"/>
  <c r="M30"/>
  <c r="L30"/>
  <c r="J30"/>
  <c r="I30"/>
  <c r="K30" s="1"/>
  <c r="H30"/>
  <c r="G30"/>
  <c r="F30"/>
  <c r="D30"/>
  <c r="E30" s="1"/>
  <c r="C30"/>
  <c r="R29"/>
  <c r="K29"/>
  <c r="H29"/>
  <c r="E29"/>
  <c r="R28"/>
  <c r="K28"/>
  <c r="H28"/>
  <c r="E28"/>
  <c r="R27"/>
  <c r="K27"/>
  <c r="H27"/>
  <c r="E27"/>
  <c r="R26"/>
  <c r="K26"/>
  <c r="H26"/>
  <c r="E26"/>
  <c r="R25"/>
  <c r="K25"/>
  <c r="H25"/>
  <c r="E25"/>
  <c r="R24"/>
  <c r="K24"/>
  <c r="H24"/>
  <c r="E24"/>
  <c r="R23"/>
  <c r="K23"/>
  <c r="H23"/>
  <c r="E23"/>
  <c r="R22"/>
  <c r="K22"/>
  <c r="H22"/>
  <c r="E22"/>
  <c r="R21"/>
  <c r="K21"/>
  <c r="H21"/>
  <c r="E21"/>
  <c r="R20"/>
  <c r="K20"/>
  <c r="H20"/>
  <c r="E20"/>
  <c r="R19"/>
  <c r="K19"/>
  <c r="H19"/>
  <c r="E19"/>
  <c r="R18"/>
  <c r="K18"/>
  <c r="H18"/>
  <c r="E18"/>
  <c r="R17"/>
  <c r="K17"/>
  <c r="H17"/>
  <c r="E17"/>
  <c r="R16"/>
  <c r="K16"/>
  <c r="H16"/>
  <c r="E16"/>
  <c r="R15"/>
  <c r="K15"/>
  <c r="H15"/>
  <c r="E15"/>
  <c r="R14"/>
  <c r="K14"/>
  <c r="H14"/>
  <c r="E14"/>
  <c r="R13"/>
  <c r="K13"/>
  <c r="H13"/>
  <c r="E13"/>
  <c r="R12"/>
  <c r="K12"/>
  <c r="H12"/>
  <c r="E12"/>
  <c r="R11"/>
  <c r="K11"/>
  <c r="H11"/>
  <c r="E11"/>
  <c r="R10"/>
  <c r="K10"/>
  <c r="H10"/>
  <c r="E10"/>
  <c r="R9"/>
  <c r="R30" s="1"/>
  <c r="K9"/>
  <c r="K32" s="1"/>
  <c r="H9"/>
  <c r="H32" s="1"/>
  <c r="E9"/>
  <c r="E31" s="1"/>
  <c r="S32" i="2"/>
  <c r="R32"/>
  <c r="Q32"/>
  <c r="P32"/>
  <c r="O32"/>
  <c r="N32"/>
  <c r="M32"/>
  <c r="L32"/>
  <c r="J32"/>
  <c r="I32"/>
  <c r="G32"/>
  <c r="F32"/>
  <c r="D32"/>
  <c r="C32"/>
  <c r="S31"/>
  <c r="R31"/>
  <c r="Q31"/>
  <c r="P31"/>
  <c r="O31"/>
  <c r="N31"/>
  <c r="M31"/>
  <c r="L31"/>
  <c r="K31"/>
  <c r="J31"/>
  <c r="I31"/>
  <c r="G31"/>
  <c r="F31"/>
  <c r="D31"/>
  <c r="C31"/>
  <c r="S30"/>
  <c r="Q30"/>
  <c r="P30"/>
  <c r="O30"/>
  <c r="N30"/>
  <c r="M30"/>
  <c r="L30"/>
  <c r="K30"/>
  <c r="J30"/>
  <c r="I30"/>
  <c r="G30"/>
  <c r="H30" s="1"/>
  <c r="F30"/>
  <c r="D30"/>
  <c r="C30"/>
  <c r="E30" s="1"/>
  <c r="R29"/>
  <c r="K29"/>
  <c r="H29"/>
  <c r="E29"/>
  <c r="R28"/>
  <c r="K28"/>
  <c r="H28"/>
  <c r="E28"/>
  <c r="R27"/>
  <c r="K27"/>
  <c r="H27"/>
  <c r="E27"/>
  <c r="R26"/>
  <c r="K26"/>
  <c r="H26"/>
  <c r="E26"/>
  <c r="R25"/>
  <c r="K25"/>
  <c r="H25"/>
  <c r="E25"/>
  <c r="R24"/>
  <c r="K24"/>
  <c r="H24"/>
  <c r="E24"/>
  <c r="R23"/>
  <c r="K23"/>
  <c r="H23"/>
  <c r="E23"/>
  <c r="R22"/>
  <c r="K22"/>
  <c r="H22"/>
  <c r="E22"/>
  <c r="R21"/>
  <c r="K21"/>
  <c r="H21"/>
  <c r="E21"/>
  <c r="R20"/>
  <c r="K20"/>
  <c r="H20"/>
  <c r="E20"/>
  <c r="R19"/>
  <c r="K19"/>
  <c r="H19"/>
  <c r="E19"/>
  <c r="R18"/>
  <c r="K18"/>
  <c r="H18"/>
  <c r="E18"/>
  <c r="R17"/>
  <c r="K17"/>
  <c r="H17"/>
  <c r="E17"/>
  <c r="R16"/>
  <c r="K16"/>
  <c r="H16"/>
  <c r="E16"/>
  <c r="R15"/>
  <c r="K15"/>
  <c r="H15"/>
  <c r="E15"/>
  <c r="R14"/>
  <c r="K14"/>
  <c r="H14"/>
  <c r="E14"/>
  <c r="R13"/>
  <c r="K13"/>
  <c r="H13"/>
  <c r="E13"/>
  <c r="R12"/>
  <c r="K12"/>
  <c r="H12"/>
  <c r="E12"/>
  <c r="R11"/>
  <c r="K11"/>
  <c r="H11"/>
  <c r="E11"/>
  <c r="R10"/>
  <c r="K10"/>
  <c r="H10"/>
  <c r="E10"/>
  <c r="R9"/>
  <c r="R30" s="1"/>
  <c r="K9"/>
  <c r="K32" s="1"/>
  <c r="H9"/>
  <c r="H31" s="1"/>
  <c r="E9"/>
  <c r="E32" s="1"/>
  <c r="Y32" i="1"/>
  <c r="W32"/>
  <c r="V32"/>
  <c r="U32"/>
  <c r="T32"/>
  <c r="S32"/>
  <c r="R32"/>
  <c r="P32"/>
  <c r="O32"/>
  <c r="M32"/>
  <c r="L32"/>
  <c r="J32"/>
  <c r="I32"/>
  <c r="G32"/>
  <c r="F32"/>
  <c r="D32"/>
  <c r="C32"/>
  <c r="Y31"/>
  <c r="W31"/>
  <c r="V31"/>
  <c r="U31"/>
  <c r="T31"/>
  <c r="S31"/>
  <c r="R31"/>
  <c r="Q31"/>
  <c r="P31"/>
  <c r="O31"/>
  <c r="M31"/>
  <c r="L31"/>
  <c r="J31"/>
  <c r="I31"/>
  <c r="G31"/>
  <c r="F31"/>
  <c r="E31"/>
  <c r="D31"/>
  <c r="C31"/>
  <c r="Y30"/>
  <c r="W30"/>
  <c r="V30"/>
  <c r="U30"/>
  <c r="T30"/>
  <c r="S30"/>
  <c r="R30"/>
  <c r="P30"/>
  <c r="Q30" s="1"/>
  <c r="O30"/>
  <c r="M30"/>
  <c r="L30"/>
  <c r="N30" s="1"/>
  <c r="J30"/>
  <c r="I30"/>
  <c r="K30" s="1"/>
  <c r="H30"/>
  <c r="G30"/>
  <c r="F30"/>
  <c r="D30"/>
  <c r="E30" s="1"/>
  <c r="C30"/>
  <c r="X29"/>
  <c r="Q29"/>
  <c r="N29"/>
  <c r="K29"/>
  <c r="H29"/>
  <c r="E29"/>
  <c r="X28"/>
  <c r="Q28"/>
  <c r="N28"/>
  <c r="K28"/>
  <c r="H28"/>
  <c r="E28"/>
  <c r="X27"/>
  <c r="Q27"/>
  <c r="N27"/>
  <c r="K27"/>
  <c r="H27"/>
  <c r="E27"/>
  <c r="X26"/>
  <c r="Q26"/>
  <c r="N26"/>
  <c r="K26"/>
  <c r="H26"/>
  <c r="E26"/>
  <c r="X25"/>
  <c r="Q25"/>
  <c r="N25"/>
  <c r="K25"/>
  <c r="H25"/>
  <c r="E25"/>
  <c r="X24"/>
  <c r="Q24"/>
  <c r="N24"/>
  <c r="K24"/>
  <c r="H24"/>
  <c r="E24"/>
  <c r="X23"/>
  <c r="Q23"/>
  <c r="N23"/>
  <c r="K23"/>
  <c r="H23"/>
  <c r="E23"/>
  <c r="X22"/>
  <c r="Q22"/>
  <c r="N22"/>
  <c r="K22"/>
  <c r="H22"/>
  <c r="E22"/>
  <c r="X21"/>
  <c r="Q21"/>
  <c r="N21"/>
  <c r="K21"/>
  <c r="H21"/>
  <c r="E21"/>
  <c r="X20"/>
  <c r="Q20"/>
  <c r="N20"/>
  <c r="K20"/>
  <c r="H20"/>
  <c r="E20"/>
  <c r="X19"/>
  <c r="Q19"/>
  <c r="N19"/>
  <c r="K19"/>
  <c r="H19"/>
  <c r="E19"/>
  <c r="X18"/>
  <c r="Q18"/>
  <c r="N18"/>
  <c r="K18"/>
  <c r="H18"/>
  <c r="E18"/>
  <c r="X17"/>
  <c r="Q17"/>
  <c r="N17"/>
  <c r="K17"/>
  <c r="H17"/>
  <c r="E17"/>
  <c r="X16"/>
  <c r="Q16"/>
  <c r="N16"/>
  <c r="K16"/>
  <c r="H16"/>
  <c r="E16"/>
  <c r="X15"/>
  <c r="Q15"/>
  <c r="N15"/>
  <c r="K15"/>
  <c r="H15"/>
  <c r="E15"/>
  <c r="X14"/>
  <c r="Q14"/>
  <c r="N14"/>
  <c r="K14"/>
  <c r="H14"/>
  <c r="E14"/>
  <c r="X13"/>
  <c r="Q13"/>
  <c r="N13"/>
  <c r="K13"/>
  <c r="H13"/>
  <c r="E13"/>
  <c r="X12"/>
  <c r="Q12"/>
  <c r="N12"/>
  <c r="K12"/>
  <c r="H12"/>
  <c r="E12"/>
  <c r="X11"/>
  <c r="Q11"/>
  <c r="N11"/>
  <c r="K11"/>
  <c r="H11"/>
  <c r="E11"/>
  <c r="X10"/>
  <c r="X30" s="1"/>
  <c r="Q10"/>
  <c r="N10"/>
  <c r="K10"/>
  <c r="K32" s="1"/>
  <c r="H10"/>
  <c r="E10"/>
  <c r="X9"/>
  <c r="X32" s="1"/>
  <c r="Q9"/>
  <c r="Q32" s="1"/>
  <c r="N9"/>
  <c r="N32" s="1"/>
  <c r="K9"/>
  <c r="K31" s="1"/>
  <c r="H9"/>
  <c r="H32" s="1"/>
  <c r="E9"/>
  <c r="E32" s="1"/>
  <c r="N32" i="5" l="1"/>
  <c r="E32" i="10"/>
  <c r="H31" i="1"/>
  <c r="X31"/>
  <c r="E31" i="2"/>
  <c r="H32"/>
  <c r="R31" i="3"/>
  <c r="E32"/>
  <c r="K31" i="4"/>
  <c r="X32"/>
  <c r="H31" i="5"/>
  <c r="X31"/>
  <c r="X30" i="6"/>
  <c r="E31"/>
  <c r="Q31"/>
  <c r="R31" i="7"/>
  <c r="E32"/>
  <c r="K31" i="8"/>
  <c r="X32"/>
  <c r="K32" i="9"/>
  <c r="R30" i="10"/>
  <c r="H32"/>
  <c r="R31" i="11"/>
  <c r="E32"/>
  <c r="R30" i="9"/>
  <c r="N31" i="1"/>
  <c r="H31" i="3"/>
  <c r="N32" i="4"/>
  <c r="K32" i="5"/>
  <c r="H32" i="6"/>
  <c r="X32"/>
  <c r="H31" i="7"/>
  <c r="N32" i="8"/>
  <c r="R31" i="9"/>
  <c r="K31" i="10"/>
  <c r="H31" i="11"/>
</calcChain>
</file>

<file path=xl/sharedStrings.xml><?xml version="1.0" encoding="utf-8"?>
<sst xmlns="http://schemas.openxmlformats.org/spreadsheetml/2006/main" count="491" uniqueCount="101">
  <si>
    <t>CASH</t>
  </si>
  <si>
    <t>Mean</t>
  </si>
  <si>
    <t>3-MONTHS</t>
  </si>
  <si>
    <t>15-MONTHS</t>
  </si>
  <si>
    <t>SETTLEMENT</t>
  </si>
  <si>
    <t xml:space="preserve">    Sterling Equivalents</t>
  </si>
  <si>
    <t>BUYER</t>
  </si>
  <si>
    <t>SELLER</t>
  </si>
  <si>
    <t>Cash Seller's</t>
  </si>
  <si>
    <t>3mths Seller's</t>
  </si>
  <si>
    <t>Stg/$</t>
  </si>
  <si>
    <t>Average</t>
  </si>
  <si>
    <t>High</t>
  </si>
  <si>
    <t>Low</t>
  </si>
  <si>
    <t xml:space="preserve">Neither the LME nor any of its directors, officers or employees shall, except in the case of fraud or wilful neglect, be under any liability whatsoever either in </t>
  </si>
  <si>
    <t xml:space="preserve">contract or in tort in respect of any act or omission (including negligence) in relation to the preparation or publication of the data contained in the report </t>
  </si>
  <si>
    <t>EURO</t>
  </si>
  <si>
    <t>Yen</t>
  </si>
  <si>
    <t>Euro Equivalents</t>
  </si>
  <si>
    <t>LME DAILY OFFICIAL AND SETTLEMENT PRICES</t>
  </si>
  <si>
    <t>3MStg/$</t>
  </si>
  <si>
    <t xml:space="preserve">Exchange Rate </t>
  </si>
  <si>
    <t>LME GLOBAL STEEL $USD/Tonne</t>
  </si>
  <si>
    <t>DECEMBER 3</t>
  </si>
  <si>
    <t>DECEMBER 2</t>
  </si>
  <si>
    <t>DECEMBER 1</t>
  </si>
  <si>
    <t>LME NICKEL $USD/Tonne</t>
  </si>
  <si>
    <t>LME PRIMARY ALUMINIUM $USD/Tonne</t>
  </si>
  <si>
    <t>LME ZINC $USD/Tonne</t>
  </si>
  <si>
    <t>LME LEAD $USD/Tonne</t>
  </si>
  <si>
    <t>LME TIN $USD/Tonne</t>
  </si>
  <si>
    <t>LME NA ALLOY $USD/Tonne</t>
  </si>
  <si>
    <t>LME ALUMINIUM ALLOY $USD/Tonne</t>
  </si>
  <si>
    <t>LME COPPER $USD/Tonne</t>
  </si>
  <si>
    <t>LME MOLYBDENUM $USD/Tonne</t>
  </si>
  <si>
    <t>LME COBALT $USD/Tonne</t>
  </si>
  <si>
    <t>TWAP - Trade weighted average price</t>
  </si>
  <si>
    <t>TWAP</t>
  </si>
  <si>
    <t xml:space="preserve"> LME ABR ZINC $USD/Tonne</t>
  </si>
  <si>
    <t xml:space="preserve"> LME ABR ALUMINIUM $USD/Tonne</t>
  </si>
  <si>
    <t xml:space="preserve"> LME ABR COPPER $USD/Tonne</t>
  </si>
  <si>
    <t>LME DAILY ASIAN BENCHMARK REFERENCE PRICES</t>
  </si>
  <si>
    <t>Market Operations</t>
  </si>
  <si>
    <t>Euro</t>
  </si>
  <si>
    <t xml:space="preserve">   Lead  3-months Seller:</t>
  </si>
  <si>
    <t>$/JY</t>
  </si>
  <si>
    <t xml:space="preserve">   Lead  Cash Seller &amp; Settlement:</t>
  </si>
  <si>
    <t xml:space="preserve">   Copper  3-months Seller:</t>
  </si>
  <si>
    <t xml:space="preserve">                    Exchange Rates  </t>
  </si>
  <si>
    <t xml:space="preserve">   Copper  Cash Seller &amp; Settlement:</t>
  </si>
  <si>
    <t xml:space="preserve">             Settlement Conversion</t>
  </si>
  <si>
    <t xml:space="preserve">  The following sterling equivalents have been calculated, on the basis of daily conversions: </t>
  </si>
  <si>
    <t>Nasaac</t>
  </si>
  <si>
    <t>SHG Zinc</t>
  </si>
  <si>
    <t>Tin</t>
  </si>
  <si>
    <t>Nickel</t>
  </si>
  <si>
    <t>Lead</t>
  </si>
  <si>
    <t>Copper</t>
  </si>
  <si>
    <t>Aluminium Alloy</t>
  </si>
  <si>
    <t>Primary Aluminium</t>
  </si>
  <si>
    <t>Conversion Rate</t>
  </si>
  <si>
    <t>Euro Settlement</t>
  </si>
  <si>
    <t>Metal</t>
  </si>
  <si>
    <t>LME AVERAGE SETTLEMENT PRICES IN EURO</t>
  </si>
  <si>
    <t>15-months Mean</t>
  </si>
  <si>
    <t>15-months Seller</t>
  </si>
  <si>
    <t>15-months Buyer</t>
  </si>
  <si>
    <t>December 3 Mean</t>
  </si>
  <si>
    <t>December 3 Seller</t>
  </si>
  <si>
    <t>December 3 Buyer</t>
  </si>
  <si>
    <t>December 2 Mean</t>
  </si>
  <si>
    <t>December 2 Seller</t>
  </si>
  <si>
    <t>December 1 Mean</t>
  </si>
  <si>
    <t>December 1 Seller</t>
  </si>
  <si>
    <t>December 1 Buyer</t>
  </si>
  <si>
    <t>3-months Mean</t>
  </si>
  <si>
    <t>3-months Seller</t>
  </si>
  <si>
    <t xml:space="preserve">Cash Mean  </t>
  </si>
  <si>
    <t xml:space="preserve"> &amp; Settlement</t>
  </si>
  <si>
    <t>Cash Seller</t>
  </si>
  <si>
    <t xml:space="preserve">Cash Buyer </t>
  </si>
  <si>
    <t>(dollars)</t>
  </si>
  <si>
    <t>Zinc</t>
  </si>
  <si>
    <t>Alloy</t>
  </si>
  <si>
    <t>Aluminium</t>
  </si>
  <si>
    <t>Molybdenum</t>
  </si>
  <si>
    <t xml:space="preserve">Cobalt </t>
  </si>
  <si>
    <t>Steel Billet</t>
  </si>
  <si>
    <t>NASAAC</t>
  </si>
  <si>
    <t>Special Hg</t>
  </si>
  <si>
    <t>Primary</t>
  </si>
  <si>
    <t xml:space="preserve">                AVERAGE OFFICIAL AND SETTLEMENT PRICES US$/TONNE</t>
  </si>
  <si>
    <t xml:space="preserve">             THE  LONDON  METAL  EXCHANGE  LIMITED</t>
  </si>
  <si>
    <t>TWAP Mean</t>
  </si>
  <si>
    <t>ABR</t>
  </si>
  <si>
    <t>AVERAGE OFFICIAL PRICES US$/TONNE</t>
  </si>
  <si>
    <t>THE  LONDON  METAL  EXCHANGE  LIMITED</t>
  </si>
  <si>
    <t>FOR THE MONTH OF MARCH 2019</t>
  </si>
  <si>
    <t>contract or in tort in respect of any act or omission (including negligence) in relation to the preparation or publication of the data contained in the report.</t>
  </si>
  <si>
    <t>3-months Buyer</t>
  </si>
  <si>
    <t>December 2 Buyer</t>
  </si>
</sst>
</file>

<file path=xl/styles.xml><?xml version="1.0" encoding="utf-8"?>
<styleSheet xmlns="http://schemas.openxmlformats.org/spreadsheetml/2006/main">
  <numFmts count="14">
    <numFmt numFmtId="176" formatCode="&quot;£&quot;#,##0.00;[Red]\-&quot;£&quot;#,##0.00"/>
    <numFmt numFmtId="177" formatCode="\$#,##0.00\ ;\(\$#,##0.00\)"/>
    <numFmt numFmtId="178" formatCode="\$#,##0.00\ "/>
    <numFmt numFmtId="179" formatCode="\$#,###.00"/>
    <numFmt numFmtId="180" formatCode="0.0000"/>
    <numFmt numFmtId="181" formatCode="#,##0.0000"/>
    <numFmt numFmtId="182" formatCode="[$$-409]#,##0.00"/>
    <numFmt numFmtId="183" formatCode="mmm/yyyy"/>
    <numFmt numFmtId="184" formatCode="&quot;$&quot;#,##0.00_);[Red]\(&quot;$&quot;#,##0.00\)"/>
    <numFmt numFmtId="185" formatCode="&quot;$&quot;#,##0.00_);\(&quot;$&quot;#,##0.00\)"/>
    <numFmt numFmtId="186" formatCode="\$#,##0.00"/>
    <numFmt numFmtId="187" formatCode="\£#,##0.00"/>
    <numFmt numFmtId="188" formatCode="mmm\-yyyy"/>
    <numFmt numFmtId="189" formatCode="mmmm\-yyyy"/>
  </numFmts>
  <fonts count="15">
    <font>
      <sz val="10"/>
      <name val="Arial"/>
    </font>
    <font>
      <b/>
      <sz val="10"/>
      <name val="Times New Roman"/>
    </font>
    <font>
      <sz val="10"/>
      <name val="Times New Roman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8.5"/>
      <name val="Times New Roman"/>
      <family val="1"/>
    </font>
    <font>
      <i/>
      <sz val="10"/>
      <name val="Times New Roman"/>
    </font>
    <font>
      <sz val="8.5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17" fontId="6" fillId="0" borderId="0" xfId="0" applyNumberFormat="1" applyFont="1" applyBorder="1"/>
    <xf numFmtId="0" fontId="4" fillId="0" borderId="0" xfId="0" applyFont="1" applyBorder="1"/>
    <xf numFmtId="0" fontId="2" fillId="0" borderId="1" xfId="0" applyFont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Protection="1"/>
    <xf numFmtId="177" fontId="5" fillId="0" borderId="0" xfId="0" applyNumberFormat="1" applyFont="1" applyBorder="1"/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 applyProtection="1">
      <alignment horizontal="centerContinuous"/>
      <protection locked="0"/>
    </xf>
    <xf numFmtId="0" fontId="0" fillId="0" borderId="0" xfId="0" applyFill="1" applyProtection="1"/>
    <xf numFmtId="0" fontId="6" fillId="0" borderId="5" xfId="0" applyFont="1" applyFill="1" applyBorder="1" applyAlignment="1">
      <alignment horizontal="center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>
      <alignment horizontal="center"/>
    </xf>
    <xf numFmtId="180" fontId="4" fillId="0" borderId="19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 applyProtection="1">
      <alignment horizontal="center"/>
    </xf>
    <xf numFmtId="2" fontId="4" fillId="0" borderId="8" xfId="0" applyNumberFormat="1" applyFont="1" applyFill="1" applyBorder="1" applyAlignment="1" applyProtection="1">
      <alignment horizontal="center"/>
    </xf>
    <xf numFmtId="180" fontId="4" fillId="0" borderId="20" xfId="0" applyNumberFormat="1" applyFont="1" applyFill="1" applyBorder="1" applyAlignment="1" applyProtection="1">
      <alignment horizontal="center"/>
    </xf>
    <xf numFmtId="180" fontId="4" fillId="0" borderId="7" xfId="0" applyNumberFormat="1" applyFont="1" applyFill="1" applyBorder="1" applyAlignment="1" applyProtection="1">
      <alignment horizontal="center"/>
    </xf>
    <xf numFmtId="182" fontId="4" fillId="0" borderId="9" xfId="0" applyNumberFormat="1" applyFont="1" applyFill="1" applyBorder="1" applyAlignment="1" applyProtection="1">
      <alignment horizontal="center"/>
    </xf>
    <xf numFmtId="182" fontId="4" fillId="0" borderId="19" xfId="0" applyNumberFormat="1" applyFont="1" applyBorder="1" applyAlignment="1" applyProtection="1">
      <alignment horizontal="center"/>
    </xf>
    <xf numFmtId="182" fontId="4" fillId="0" borderId="8" xfId="0" applyNumberFormat="1" applyFont="1" applyBorder="1" applyAlignment="1" applyProtection="1">
      <alignment horizontal="center"/>
    </xf>
    <xf numFmtId="182" fontId="4" fillId="0" borderId="6" xfId="0" applyNumberFormat="1" applyFont="1" applyBorder="1" applyAlignment="1" applyProtection="1">
      <alignment horizontal="center"/>
    </xf>
    <xf numFmtId="177" fontId="6" fillId="0" borderId="6" xfId="0" applyNumberFormat="1" applyFont="1" applyBorder="1" applyAlignment="1" applyProtection="1">
      <alignment horizontal="center"/>
    </xf>
    <xf numFmtId="180" fontId="4" fillId="0" borderId="12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 applyProtection="1">
      <alignment horizontal="center"/>
    </xf>
    <xf numFmtId="2" fontId="4" fillId="0" borderId="3" xfId="0" applyNumberFormat="1" applyFont="1" applyFill="1" applyBorder="1" applyAlignment="1" applyProtection="1">
      <alignment horizontal="center"/>
    </xf>
    <xf numFmtId="180" fontId="4" fillId="0" borderId="18" xfId="0" applyNumberFormat="1" applyFont="1" applyFill="1" applyBorder="1" applyAlignment="1" applyProtection="1">
      <alignment horizontal="center"/>
    </xf>
    <xf numFmtId="180" fontId="4" fillId="0" borderId="2" xfId="0" applyNumberFormat="1" applyFont="1" applyFill="1" applyBorder="1" applyAlignment="1" applyProtection="1">
      <alignment horizontal="center"/>
    </xf>
    <xf numFmtId="182" fontId="4" fillId="0" borderId="11" xfId="0" applyNumberFormat="1" applyFont="1" applyFill="1" applyBorder="1" applyAlignment="1" applyProtection="1">
      <alignment horizontal="center"/>
    </xf>
    <xf numFmtId="182" fontId="4" fillId="0" borderId="12" xfId="0" applyNumberFormat="1" applyFont="1" applyBorder="1" applyAlignment="1" applyProtection="1">
      <alignment horizontal="center"/>
    </xf>
    <xf numFmtId="182" fontId="4" fillId="0" borderId="18" xfId="0" applyNumberFormat="1" applyFont="1" applyBorder="1" applyAlignment="1" applyProtection="1">
      <alignment horizontal="center"/>
    </xf>
    <xf numFmtId="182" fontId="4" fillId="0" borderId="17" xfId="0" applyNumberFormat="1" applyFont="1" applyBorder="1" applyAlignment="1" applyProtection="1">
      <alignment horizontal="center"/>
    </xf>
    <xf numFmtId="177" fontId="6" fillId="0" borderId="10" xfId="0" applyNumberFormat="1" applyFont="1" applyBorder="1" applyAlignment="1" applyProtection="1">
      <alignment horizontal="center"/>
    </xf>
    <xf numFmtId="180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 applyProtection="1">
      <alignment horizontal="center"/>
    </xf>
    <xf numFmtId="180" fontId="4" fillId="0" borderId="15" xfId="0" applyNumberFormat="1" applyFont="1" applyFill="1" applyBorder="1" applyAlignment="1" applyProtection="1">
      <alignment horizontal="center"/>
    </xf>
    <xf numFmtId="180" fontId="4" fillId="0" borderId="21" xfId="0" applyNumberFormat="1" applyFont="1" applyFill="1" applyBorder="1" applyAlignment="1" applyProtection="1">
      <alignment horizontal="center"/>
    </xf>
    <xf numFmtId="182" fontId="4" fillId="0" borderId="16" xfId="0" applyNumberFormat="1" applyFont="1" applyFill="1" applyBorder="1" applyAlignment="1" applyProtection="1">
      <alignment horizontal="center"/>
    </xf>
    <xf numFmtId="182" fontId="4" fillId="0" borderId="14" xfId="0" applyNumberFormat="1" applyFont="1" applyBorder="1" applyAlignment="1" applyProtection="1">
      <alignment horizontal="center"/>
    </xf>
    <xf numFmtId="182" fontId="4" fillId="0" borderId="13" xfId="0" applyNumberFormat="1" applyFont="1" applyBorder="1" applyAlignment="1" applyProtection="1">
      <alignment horizontal="center"/>
    </xf>
    <xf numFmtId="182" fontId="4" fillId="0" borderId="4" xfId="0" applyNumberFormat="1" applyFont="1" applyBorder="1" applyAlignment="1" applyProtection="1">
      <alignment horizontal="center"/>
    </xf>
    <xf numFmtId="177" fontId="6" fillId="0" borderId="4" xfId="0" applyNumberFormat="1" applyFont="1" applyBorder="1" applyAlignment="1" applyProtection="1">
      <alignment horizontal="center"/>
    </xf>
    <xf numFmtId="4" fontId="8" fillId="0" borderId="11" xfId="0" applyNumberFormat="1" applyFont="1" applyFill="1" applyBorder="1" applyAlignment="1" applyProtection="1">
      <alignment horizontal="center"/>
      <protection locked="0"/>
    </xf>
    <xf numFmtId="178" fontId="8" fillId="0" borderId="1" xfId="0" applyNumberFormat="1" applyFont="1" applyBorder="1" applyAlignment="1">
      <alignment horizontal="center"/>
    </xf>
    <xf numFmtId="178" fontId="8" fillId="0" borderId="0" xfId="0" applyNumberFormat="1" applyFont="1" applyBorder="1" applyAlignment="1" applyProtection="1">
      <alignment horizontal="center"/>
      <protection locked="0"/>
    </xf>
    <xf numFmtId="178" fontId="8" fillId="0" borderId="10" xfId="0" applyNumberFormat="1" applyFont="1" applyBorder="1" applyAlignment="1" applyProtection="1">
      <alignment horizontal="center"/>
      <protection locked="0"/>
    </xf>
    <xf numFmtId="15" fontId="4" fillId="0" borderId="10" xfId="0" applyNumberFormat="1" applyFont="1" applyBorder="1"/>
    <xf numFmtId="181" fontId="8" fillId="0" borderId="12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180" fontId="8" fillId="0" borderId="0" xfId="0" applyNumberFormat="1" applyFont="1" applyFill="1" applyBorder="1" applyAlignment="1" applyProtection="1">
      <alignment horizontal="center"/>
      <protection locked="0"/>
    </xf>
    <xf numFmtId="179" fontId="8" fillId="0" borderId="11" xfId="0" applyNumberFormat="1" applyFont="1" applyFill="1" applyBorder="1" applyAlignment="1">
      <alignment horizontal="center"/>
    </xf>
    <xf numFmtId="180" fontId="8" fillId="0" borderId="15" xfId="0" applyNumberFormat="1" applyFont="1" applyFill="1" applyBorder="1" applyAlignment="1" applyProtection="1">
      <alignment horizontal="center"/>
      <protection locked="0"/>
    </xf>
    <xf numFmtId="4" fontId="4" fillId="0" borderId="5" xfId="0" applyNumberFormat="1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4" fontId="4" fillId="0" borderId="7" xfId="0" applyNumberFormat="1" applyFont="1" applyFill="1" applyBorder="1" applyAlignment="1" applyProtection="1">
      <alignment horizontal="center"/>
      <protection locked="0"/>
    </xf>
    <xf numFmtId="4" fontId="4" fillId="0" borderId="5" xfId="0" applyNumberFormat="1" applyFont="1" applyBorder="1" applyAlignment="1" applyProtection="1">
      <alignment horizontal="center"/>
      <protection locked="0"/>
    </xf>
    <xf numFmtId="4" fontId="4" fillId="0" borderId="5" xfId="0" applyNumberFormat="1" applyFont="1" applyBorder="1" applyAlignment="1">
      <alignment horizontal="center"/>
    </xf>
    <xf numFmtId="177" fontId="4" fillId="0" borderId="6" xfId="0" applyNumberFormat="1" applyFont="1" applyBorder="1"/>
    <xf numFmtId="177" fontId="4" fillId="0" borderId="4" xfId="0" applyNumberFormat="1" applyFont="1" applyBorder="1"/>
    <xf numFmtId="177" fontId="6" fillId="0" borderId="0" xfId="0" applyNumberFormat="1" applyFont="1" applyBorder="1"/>
    <xf numFmtId="178" fontId="2" fillId="0" borderId="19" xfId="0" applyNumberFormat="1" applyFont="1" applyBorder="1" applyAlignment="1" applyProtection="1">
      <alignment horizontal="right"/>
    </xf>
    <xf numFmtId="177" fontId="1" fillId="0" borderId="24" xfId="0" applyNumberFormat="1" applyFont="1" applyBorder="1" applyAlignment="1" applyProtection="1">
      <alignment horizontal="center"/>
    </xf>
    <xf numFmtId="178" fontId="2" fillId="0" borderId="12" xfId="0" applyNumberFormat="1" applyFont="1" applyBorder="1" applyAlignment="1" applyProtection="1">
      <alignment horizontal="right"/>
    </xf>
    <xf numFmtId="177" fontId="1" fillId="0" borderId="17" xfId="0" applyNumberFormat="1" applyFont="1" applyBorder="1" applyAlignment="1" applyProtection="1">
      <alignment horizontal="center"/>
    </xf>
    <xf numFmtId="178" fontId="2" fillId="0" borderId="14" xfId="0" applyNumberFormat="1" applyFont="1" applyBorder="1" applyAlignment="1" applyProtection="1">
      <alignment horizontal="right"/>
    </xf>
    <xf numFmtId="177" fontId="1" fillId="0" borderId="21" xfId="0" applyNumberFormat="1" applyFont="1" applyBorder="1" applyAlignment="1" applyProtection="1">
      <alignment horizontal="center"/>
    </xf>
    <xf numFmtId="178" fontId="8" fillId="0" borderId="1" xfId="0" applyNumberFormat="1" applyFont="1" applyBorder="1" applyAlignment="1">
      <alignment horizontal="right"/>
    </xf>
    <xf numFmtId="14" fontId="2" fillId="0" borderId="17" xfId="0" applyNumberFormat="1" applyFont="1" applyBorder="1"/>
    <xf numFmtId="4" fontId="2" fillId="0" borderId="26" xfId="0" applyNumberFormat="1" applyFont="1" applyBorder="1" applyAlignment="1" applyProtection="1">
      <alignment horizontal="center"/>
      <protection locked="0"/>
    </xf>
    <xf numFmtId="177" fontId="2" fillId="0" borderId="27" xfId="0" applyNumberFormat="1" applyFont="1" applyBorder="1"/>
    <xf numFmtId="4" fontId="6" fillId="0" borderId="28" xfId="0" applyNumberFormat="1" applyFont="1" applyBorder="1" applyAlignment="1" applyProtection="1">
      <alignment horizontal="center"/>
      <protection locked="0"/>
    </xf>
    <xf numFmtId="177" fontId="2" fillId="0" borderId="29" xfId="0" applyNumberFormat="1" applyFont="1" applyBorder="1"/>
    <xf numFmtId="4" fontId="2" fillId="0" borderId="1" xfId="0" applyNumberFormat="1" applyFont="1" applyBorder="1" applyProtection="1">
      <protection locked="0"/>
    </xf>
    <xf numFmtId="183" fontId="1" fillId="0" borderId="10" xfId="0" applyNumberFormat="1" applyFont="1" applyBorder="1"/>
    <xf numFmtId="0" fontId="6" fillId="0" borderId="0" xfId="0" applyFont="1"/>
    <xf numFmtId="0" fontId="9" fillId="0" borderId="30" xfId="0" applyFont="1" applyBorder="1" applyAlignment="1">
      <alignment horizontal="centerContinuous"/>
    </xf>
    <xf numFmtId="0" fontId="9" fillId="0" borderId="31" xfId="0" applyFont="1" applyBorder="1" applyAlignment="1">
      <alignment horizontal="centerContinuous"/>
    </xf>
    <xf numFmtId="0" fontId="9" fillId="0" borderId="32" xfId="0" applyFont="1" applyBorder="1" applyAlignment="1">
      <alignment horizontal="centerContinuous"/>
    </xf>
    <xf numFmtId="0" fontId="10" fillId="0" borderId="33" xfId="0" applyFont="1" applyBorder="1" applyAlignment="1">
      <alignment horizontal="centerContinuous"/>
    </xf>
    <xf numFmtId="178" fontId="9" fillId="0" borderId="34" xfId="0" applyNumberFormat="1" applyFont="1" applyBorder="1" applyAlignment="1">
      <alignment horizontal="centerContinuous"/>
    </xf>
    <xf numFmtId="0" fontId="9" fillId="0" borderId="34" xfId="0" applyFont="1" applyBorder="1" applyAlignment="1">
      <alignment horizontal="centerContinuous"/>
    </xf>
    <xf numFmtId="178" fontId="10" fillId="0" borderId="34" xfId="0" applyNumberFormat="1" applyFont="1" applyBorder="1" applyAlignment="1">
      <alignment horizontal="centerContinuous"/>
    </xf>
    <xf numFmtId="184" fontId="10" fillId="0" borderId="34" xfId="0" applyNumberFormat="1" applyFont="1" applyBorder="1" applyAlignment="1">
      <alignment horizontal="centerContinuous"/>
    </xf>
    <xf numFmtId="185" fontId="10" fillId="0" borderId="34" xfId="0" applyNumberFormat="1" applyFont="1" applyBorder="1" applyAlignment="1">
      <alignment horizontal="centerContinuous"/>
    </xf>
    <xf numFmtId="186" fontId="10" fillId="0" borderId="34" xfId="0" applyNumberFormat="1" applyFont="1" applyBorder="1" applyAlignment="1">
      <alignment horizontal="centerContinuous"/>
    </xf>
    <xf numFmtId="0" fontId="9" fillId="0" borderId="35" xfId="0" applyFont="1" applyBorder="1" applyAlignment="1">
      <alignment horizontal="centerContinuous"/>
    </xf>
    <xf numFmtId="184" fontId="4" fillId="0" borderId="0" xfId="0" applyNumberFormat="1" applyFont="1" applyAlignment="1">
      <alignment horizontal="left"/>
    </xf>
    <xf numFmtId="0" fontId="11" fillId="0" borderId="0" xfId="0" applyFont="1"/>
    <xf numFmtId="180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76" fontId="4" fillId="0" borderId="0" xfId="0" applyNumberFormat="1" applyFont="1" applyAlignment="1">
      <alignment horizontal="right"/>
    </xf>
    <xf numFmtId="0" fontId="4" fillId="0" borderId="0" xfId="0" applyFont="1"/>
    <xf numFmtId="2" fontId="4" fillId="0" borderId="0" xfId="0" applyNumberFormat="1" applyFont="1" applyAlignment="1">
      <alignment horizontal="right"/>
    </xf>
    <xf numFmtId="187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2" fontId="4" fillId="0" borderId="36" xfId="0" applyNumberFormat="1" applyFont="1" applyBorder="1" applyAlignment="1">
      <alignment horizontal="right"/>
    </xf>
    <xf numFmtId="0" fontId="4" fillId="0" borderId="37" xfId="0" applyFont="1" applyBorder="1"/>
    <xf numFmtId="0" fontId="4" fillId="0" borderId="29" xfId="0" applyFont="1" applyBorder="1"/>
    <xf numFmtId="0" fontId="4" fillId="0" borderId="38" xfId="0" applyFont="1" applyBorder="1"/>
    <xf numFmtId="2" fontId="4" fillId="0" borderId="39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7" fontId="6" fillId="0" borderId="0" xfId="0" applyNumberFormat="1" applyFont="1" applyAlignment="1">
      <alignment horizontal="center"/>
    </xf>
    <xf numFmtId="17" fontId="6" fillId="0" borderId="0" xfId="0" applyNumberFormat="1" applyFont="1" applyAlignment="1">
      <alignment horizontal="left"/>
    </xf>
    <xf numFmtId="0" fontId="6" fillId="0" borderId="0" xfId="0" applyFont="1" applyBorder="1"/>
    <xf numFmtId="2" fontId="4" fillId="0" borderId="40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0" fontId="4" fillId="0" borderId="24" xfId="0" applyFont="1" applyBorder="1"/>
    <xf numFmtId="2" fontId="4" fillId="0" borderId="26" xfId="0" applyNumberFormat="1" applyFont="1" applyBorder="1" applyAlignment="1">
      <alignment horizontal="right"/>
    </xf>
    <xf numFmtId="2" fontId="4" fillId="0" borderId="41" xfId="0" applyNumberFormat="1" applyFont="1" applyBorder="1" applyAlignment="1">
      <alignment horizontal="right"/>
    </xf>
    <xf numFmtId="0" fontId="4" fillId="0" borderId="27" xfId="0" applyFont="1" applyBorder="1"/>
    <xf numFmtId="4" fontId="4" fillId="0" borderId="25" xfId="0" applyNumberFormat="1" applyFont="1" applyBorder="1"/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0" xfId="0" applyFont="1" applyBorder="1"/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/>
    <xf numFmtId="188" fontId="4" fillId="0" borderId="0" xfId="0" applyNumberFormat="1" applyFont="1" applyAlignment="1">
      <alignment horizontal="center"/>
    </xf>
    <xf numFmtId="189" fontId="6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Border="1"/>
    <xf numFmtId="189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4" fontId="4" fillId="0" borderId="0" xfId="0" applyNumberFormat="1" applyFont="1" applyBorder="1"/>
    <xf numFmtId="0" fontId="0" fillId="2" borderId="0" xfId="0" applyFill="1" applyBorder="1"/>
    <xf numFmtId="0" fontId="9" fillId="2" borderId="30" xfId="0" applyFont="1" applyFill="1" applyBorder="1" applyAlignment="1">
      <alignment horizontal="centerContinuous"/>
    </xf>
    <xf numFmtId="0" fontId="9" fillId="2" borderId="31" xfId="0" applyFont="1" applyFill="1" applyBorder="1" applyAlignment="1">
      <alignment horizontal="centerContinuous"/>
    </xf>
    <xf numFmtId="0" fontId="9" fillId="2" borderId="32" xfId="0" applyFont="1" applyFill="1" applyBorder="1" applyAlignment="1">
      <alignment horizontal="centerContinuous"/>
    </xf>
    <xf numFmtId="0" fontId="10" fillId="2" borderId="33" xfId="0" applyFont="1" applyFill="1" applyBorder="1" applyAlignment="1">
      <alignment horizontal="centerContinuous"/>
    </xf>
    <xf numFmtId="178" fontId="9" fillId="2" borderId="34" xfId="0" applyNumberFormat="1" applyFont="1" applyFill="1" applyBorder="1" applyAlignment="1">
      <alignment horizontal="centerContinuous"/>
    </xf>
    <xf numFmtId="0" fontId="9" fillId="2" borderId="34" xfId="0" applyFont="1" applyFill="1" applyBorder="1" applyAlignment="1">
      <alignment horizontal="centerContinuous"/>
    </xf>
    <xf numFmtId="178" fontId="10" fillId="2" borderId="34" xfId="0" applyNumberFormat="1" applyFont="1" applyFill="1" applyBorder="1" applyAlignment="1">
      <alignment horizontal="centerContinuous"/>
    </xf>
    <xf numFmtId="184" fontId="10" fillId="2" borderId="34" xfId="0" applyNumberFormat="1" applyFont="1" applyFill="1" applyBorder="1" applyAlignment="1">
      <alignment horizontal="centerContinuous"/>
    </xf>
    <xf numFmtId="185" fontId="10" fillId="2" borderId="34" xfId="0" applyNumberFormat="1" applyFont="1" applyFill="1" applyBorder="1" applyAlignment="1">
      <alignment horizontal="centerContinuous"/>
    </xf>
    <xf numFmtId="186" fontId="10" fillId="2" borderId="34" xfId="0" applyNumberFormat="1" applyFont="1" applyFill="1" applyBorder="1" applyAlignment="1">
      <alignment horizontal="centerContinuous"/>
    </xf>
    <xf numFmtId="0" fontId="9" fillId="2" borderId="35" xfId="0" applyFont="1" applyFill="1" applyBorder="1" applyAlignment="1">
      <alignment horizontal="centerContinuous"/>
    </xf>
    <xf numFmtId="0" fontId="2" fillId="2" borderId="0" xfId="0" applyFont="1" applyFill="1" applyBorder="1"/>
    <xf numFmtId="184" fontId="2" fillId="2" borderId="0" xfId="0" applyNumberFormat="1" applyFont="1" applyFill="1" applyBorder="1" applyAlignment="1">
      <alignment horizontal="left"/>
    </xf>
    <xf numFmtId="180" fontId="2" fillId="2" borderId="43" xfId="0" applyNumberFormat="1" applyFont="1" applyFill="1" applyBorder="1" applyAlignment="1"/>
    <xf numFmtId="2" fontId="2" fillId="2" borderId="43" xfId="0" applyNumberFormat="1" applyFont="1" applyFill="1" applyBorder="1" applyAlignment="1"/>
    <xf numFmtId="187" fontId="2" fillId="2" borderId="43" xfId="0" applyNumberFormat="1" applyFont="1" applyFill="1" applyBorder="1" applyAlignment="1"/>
    <xf numFmtId="0" fontId="2" fillId="2" borderId="43" xfId="0" applyFont="1" applyFill="1" applyBorder="1" applyAlignment="1"/>
    <xf numFmtId="0" fontId="6" fillId="2" borderId="43" xfId="0" applyFont="1" applyFill="1" applyBorder="1" applyAlignment="1"/>
    <xf numFmtId="0" fontId="13" fillId="2" borderId="43" xfId="0" applyFont="1" applyFill="1" applyBorder="1" applyAlignment="1"/>
    <xf numFmtId="4" fontId="2" fillId="2" borderId="41" xfId="0" applyNumberFormat="1" applyFont="1" applyFill="1" applyBorder="1" applyAlignment="1">
      <alignment horizontal="right"/>
    </xf>
    <xf numFmtId="0" fontId="2" fillId="2" borderId="41" xfId="0" applyFont="1" applyFill="1" applyBorder="1"/>
    <xf numFmtId="4" fontId="2" fillId="2" borderId="25" xfId="0" applyNumberFormat="1" applyFont="1" applyFill="1" applyBorder="1" applyAlignment="1">
      <alignment horizontal="right"/>
    </xf>
    <xf numFmtId="0" fontId="2" fillId="2" borderId="25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41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188" fontId="4" fillId="2" borderId="0" xfId="0" applyNumberFormat="1" applyFont="1" applyFill="1" applyBorder="1" applyAlignment="1">
      <alignment horizontal="center"/>
    </xf>
    <xf numFmtId="189" fontId="6" fillId="2" borderId="0" xfId="0" applyNumberFormat="1" applyFont="1" applyFill="1" applyBorder="1" applyAlignment="1">
      <alignment horizontal="center"/>
    </xf>
    <xf numFmtId="17" fontId="6" fillId="2" borderId="0" xfId="0" applyNumberFormat="1" applyFont="1" applyFill="1" applyBorder="1" applyAlignment="1"/>
    <xf numFmtId="0" fontId="1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14" fillId="2" borderId="0" xfId="0" applyFont="1" applyFill="1" applyBorder="1"/>
    <xf numFmtId="0" fontId="6" fillId="2" borderId="0" xfId="0" applyFont="1" applyFill="1" applyBorder="1" applyAlignment="1"/>
    <xf numFmtId="189" fontId="2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/>
    <xf numFmtId="2" fontId="8" fillId="0" borderId="14" xfId="0" applyNumberFormat="1" applyFont="1" applyFill="1" applyBorder="1" applyAlignment="1" applyProtection="1">
      <alignment horizontal="center"/>
      <protection locked="0"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 applyProtection="1">
      <alignment horizontal="center"/>
      <protection locked="0"/>
    </xf>
    <xf numFmtId="4" fontId="6" fillId="0" borderId="45" xfId="0" applyNumberFormat="1" applyFont="1" applyFill="1" applyBorder="1" applyAlignment="1" applyProtection="1">
      <alignment horizontal="center"/>
      <protection locked="0"/>
    </xf>
    <xf numFmtId="4" fontId="6" fillId="0" borderId="22" xfId="0" applyNumberFormat="1" applyFont="1" applyFill="1" applyBorder="1" applyAlignment="1" applyProtection="1">
      <alignment horizontal="center"/>
      <protection locked="0"/>
    </xf>
    <xf numFmtId="4" fontId="6" fillId="0" borderId="4" xfId="0" applyNumberFormat="1" applyFont="1" applyFill="1" applyBorder="1" applyAlignment="1" applyProtection="1">
      <alignment horizontal="center"/>
      <protection locked="0"/>
    </xf>
    <xf numFmtId="4" fontId="6" fillId="0" borderId="44" xfId="0" applyNumberFormat="1" applyFont="1" applyFill="1" applyBorder="1" applyAlignment="1" applyProtection="1">
      <alignment horizontal="center"/>
      <protection locked="0"/>
    </xf>
    <xf numFmtId="4" fontId="6" fillId="0" borderId="4" xfId="0" applyNumberFormat="1" applyFont="1" applyBorder="1" applyAlignment="1" applyProtection="1">
      <alignment horizontal="center"/>
      <protection locked="0"/>
    </xf>
    <xf numFmtId="4" fontId="6" fillId="0" borderId="15" xfId="0" applyNumberFormat="1" applyFont="1" applyBorder="1" applyAlignment="1" applyProtection="1">
      <alignment horizontal="center"/>
      <protection locked="0"/>
    </xf>
    <xf numFmtId="4" fontId="6" fillId="0" borderId="44" xfId="0" applyNumberFormat="1" applyFont="1" applyBorder="1" applyAlignment="1" applyProtection="1">
      <alignment horizontal="center"/>
      <protection locked="0"/>
    </xf>
    <xf numFmtId="49" fontId="6" fillId="0" borderId="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/>
    </xf>
    <xf numFmtId="177" fontId="1" fillId="0" borderId="4" xfId="0" applyNumberFormat="1" applyFont="1" applyBorder="1" applyAlignment="1"/>
    <xf numFmtId="0" fontId="0" fillId="0" borderId="44" xfId="0" applyBorder="1" applyAlignment="1"/>
    <xf numFmtId="2" fontId="4" fillId="3" borderId="41" xfId="0" applyNumberFormat="1" applyFont="1" applyFill="1" applyBorder="1" applyAlignment="1">
      <alignment horizontal="right"/>
    </xf>
  </cellXfs>
  <cellStyles count="1">
    <cellStyle name="표준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35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>
      <c r="B3" s="6" t="s">
        <v>19</v>
      </c>
    </row>
    <row r="4" spans="1:25">
      <c r="B4" s="61" t="s">
        <v>33</v>
      </c>
    </row>
    <row r="6" spans="1:25" ht="13.5" thickBot="1">
      <c r="B6" s="1">
        <v>43525</v>
      </c>
    </row>
    <row r="7" spans="1:25" ht="13.5" thickBot="1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25</v>
      </c>
      <c r="J7" s="187"/>
      <c r="K7" s="188"/>
      <c r="L7" s="186" t="s">
        <v>24</v>
      </c>
      <c r="M7" s="187"/>
      <c r="N7" s="188"/>
      <c r="O7" s="186" t="s">
        <v>23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>
      <c r="B9" s="47">
        <v>43525</v>
      </c>
      <c r="C9" s="46">
        <v>6570</v>
      </c>
      <c r="D9" s="45">
        <v>6572</v>
      </c>
      <c r="E9" s="44">
        <f t="shared" ref="E9:E29" si="0">AVERAGE(C9:D9)</f>
        <v>6571</v>
      </c>
      <c r="F9" s="46">
        <v>6523.5</v>
      </c>
      <c r="G9" s="45">
        <v>6524</v>
      </c>
      <c r="H9" s="44">
        <f t="shared" ref="H9:H29" si="1">AVERAGE(F9:G9)</f>
        <v>6523.75</v>
      </c>
      <c r="I9" s="46">
        <v>6530</v>
      </c>
      <c r="J9" s="45">
        <v>6540</v>
      </c>
      <c r="K9" s="44">
        <f t="shared" ref="K9:K29" si="2">AVERAGE(I9:J9)</f>
        <v>6535</v>
      </c>
      <c r="L9" s="46">
        <v>6525</v>
      </c>
      <c r="M9" s="45">
        <v>6535</v>
      </c>
      <c r="N9" s="44">
        <f t="shared" ref="N9:N29" si="3">AVERAGE(L9:M9)</f>
        <v>6530</v>
      </c>
      <c r="O9" s="46">
        <v>6525</v>
      </c>
      <c r="P9" s="45">
        <v>6535</v>
      </c>
      <c r="Q9" s="44">
        <f t="shared" ref="Q9:Q29" si="4">AVERAGE(O9:P9)</f>
        <v>6530</v>
      </c>
      <c r="R9" s="52">
        <v>6572</v>
      </c>
      <c r="S9" s="51">
        <v>1.3236000000000001</v>
      </c>
      <c r="T9" s="53">
        <v>1.1377999999999999</v>
      </c>
      <c r="U9" s="50">
        <v>111.85</v>
      </c>
      <c r="V9" s="43">
        <v>4965.25</v>
      </c>
      <c r="W9" s="43">
        <v>4906.37</v>
      </c>
      <c r="X9" s="49">
        <f t="shared" ref="X9:X29" si="5">R9/T9</f>
        <v>5776.0590613464583</v>
      </c>
      <c r="Y9" s="48">
        <v>1.3297000000000001</v>
      </c>
    </row>
    <row r="10" spans="1:25">
      <c r="B10" s="47">
        <v>43528</v>
      </c>
      <c r="C10" s="46">
        <v>6419.5</v>
      </c>
      <c r="D10" s="45">
        <v>6420</v>
      </c>
      <c r="E10" s="44">
        <f t="shared" si="0"/>
        <v>6419.75</v>
      </c>
      <c r="F10" s="46">
        <v>6397</v>
      </c>
      <c r="G10" s="45">
        <v>6398</v>
      </c>
      <c r="H10" s="44">
        <f t="shared" si="1"/>
        <v>6397.5</v>
      </c>
      <c r="I10" s="46">
        <v>6400</v>
      </c>
      <c r="J10" s="45">
        <v>6410</v>
      </c>
      <c r="K10" s="44">
        <f t="shared" si="2"/>
        <v>6405</v>
      </c>
      <c r="L10" s="46">
        <v>6390</v>
      </c>
      <c r="M10" s="45">
        <v>6400</v>
      </c>
      <c r="N10" s="44">
        <f t="shared" si="3"/>
        <v>6395</v>
      </c>
      <c r="O10" s="46">
        <v>6390</v>
      </c>
      <c r="P10" s="45">
        <v>6400</v>
      </c>
      <c r="Q10" s="44">
        <f t="shared" si="4"/>
        <v>6395</v>
      </c>
      <c r="R10" s="52">
        <v>6420</v>
      </c>
      <c r="S10" s="51">
        <v>1.3202</v>
      </c>
      <c r="T10" s="51">
        <v>1.1334</v>
      </c>
      <c r="U10" s="50">
        <v>111.95</v>
      </c>
      <c r="V10" s="43">
        <v>4862.8999999999996</v>
      </c>
      <c r="W10" s="43">
        <v>4823.95</v>
      </c>
      <c r="X10" s="49">
        <f t="shared" si="5"/>
        <v>5664.3726839597675</v>
      </c>
      <c r="Y10" s="48">
        <v>1.3263</v>
      </c>
    </row>
    <row r="11" spans="1:25">
      <c r="B11" s="47">
        <v>43529</v>
      </c>
      <c r="C11" s="46">
        <v>6552.5</v>
      </c>
      <c r="D11" s="45">
        <v>6553.5</v>
      </c>
      <c r="E11" s="44">
        <f t="shared" si="0"/>
        <v>6553</v>
      </c>
      <c r="F11" s="46">
        <v>6487</v>
      </c>
      <c r="G11" s="45">
        <v>6488</v>
      </c>
      <c r="H11" s="44">
        <f t="shared" si="1"/>
        <v>6487.5</v>
      </c>
      <c r="I11" s="46">
        <v>6475</v>
      </c>
      <c r="J11" s="45">
        <v>6485</v>
      </c>
      <c r="K11" s="44">
        <f t="shared" si="2"/>
        <v>6480</v>
      </c>
      <c r="L11" s="46">
        <v>6470</v>
      </c>
      <c r="M11" s="45">
        <v>6480</v>
      </c>
      <c r="N11" s="44">
        <f t="shared" si="3"/>
        <v>6475</v>
      </c>
      <c r="O11" s="46">
        <v>6470</v>
      </c>
      <c r="P11" s="45">
        <v>6480</v>
      </c>
      <c r="Q11" s="44">
        <f t="shared" si="4"/>
        <v>6475</v>
      </c>
      <c r="R11" s="52">
        <v>6553.5</v>
      </c>
      <c r="S11" s="51">
        <v>1.3121</v>
      </c>
      <c r="T11" s="51">
        <v>1.1325000000000001</v>
      </c>
      <c r="U11" s="50">
        <v>111.92</v>
      </c>
      <c r="V11" s="43">
        <v>4994.67</v>
      </c>
      <c r="W11" s="43">
        <v>4922.24</v>
      </c>
      <c r="X11" s="49">
        <f t="shared" si="5"/>
        <v>5786.7549668874171</v>
      </c>
      <c r="Y11" s="48">
        <v>1.3181</v>
      </c>
    </row>
    <row r="12" spans="1:25">
      <c r="B12" s="47">
        <v>43530</v>
      </c>
      <c r="C12" s="46">
        <v>6504</v>
      </c>
      <c r="D12" s="45">
        <v>6505</v>
      </c>
      <c r="E12" s="44">
        <f t="shared" si="0"/>
        <v>6504.5</v>
      </c>
      <c r="F12" s="46">
        <v>6453</v>
      </c>
      <c r="G12" s="45">
        <v>6454</v>
      </c>
      <c r="H12" s="44">
        <f t="shared" si="1"/>
        <v>6453.5</v>
      </c>
      <c r="I12" s="46">
        <v>6455</v>
      </c>
      <c r="J12" s="45">
        <v>6465</v>
      </c>
      <c r="K12" s="44">
        <f t="shared" si="2"/>
        <v>6460</v>
      </c>
      <c r="L12" s="46">
        <v>6450</v>
      </c>
      <c r="M12" s="45">
        <v>6460</v>
      </c>
      <c r="N12" s="44">
        <f t="shared" si="3"/>
        <v>6455</v>
      </c>
      <c r="O12" s="46">
        <v>6450</v>
      </c>
      <c r="P12" s="45">
        <v>6460</v>
      </c>
      <c r="Q12" s="44">
        <f t="shared" si="4"/>
        <v>6455</v>
      </c>
      <c r="R12" s="52">
        <v>6505</v>
      </c>
      <c r="S12" s="51">
        <v>1.3147</v>
      </c>
      <c r="T12" s="51">
        <v>1.1303000000000001</v>
      </c>
      <c r="U12" s="50">
        <v>111.8</v>
      </c>
      <c r="V12" s="43">
        <v>4947.8999999999996</v>
      </c>
      <c r="W12" s="43">
        <v>4886.8</v>
      </c>
      <c r="X12" s="49">
        <f t="shared" si="5"/>
        <v>5755.1092630275143</v>
      </c>
      <c r="Y12" s="48">
        <v>1.3207</v>
      </c>
    </row>
    <row r="13" spans="1:25">
      <c r="B13" s="47">
        <v>43531</v>
      </c>
      <c r="C13" s="46">
        <v>6456</v>
      </c>
      <c r="D13" s="45">
        <v>6458</v>
      </c>
      <c r="E13" s="44">
        <f t="shared" si="0"/>
        <v>6457</v>
      </c>
      <c r="F13" s="46">
        <v>6420</v>
      </c>
      <c r="G13" s="45">
        <v>6420.5</v>
      </c>
      <c r="H13" s="44">
        <f t="shared" si="1"/>
        <v>6420.25</v>
      </c>
      <c r="I13" s="46">
        <v>6440</v>
      </c>
      <c r="J13" s="45">
        <v>6450</v>
      </c>
      <c r="K13" s="44">
        <f t="shared" si="2"/>
        <v>6445</v>
      </c>
      <c r="L13" s="46">
        <v>6435</v>
      </c>
      <c r="M13" s="45">
        <v>6445</v>
      </c>
      <c r="N13" s="44">
        <f t="shared" si="3"/>
        <v>6440</v>
      </c>
      <c r="O13" s="46">
        <v>6435</v>
      </c>
      <c r="P13" s="45">
        <v>6445</v>
      </c>
      <c r="Q13" s="44">
        <f t="shared" si="4"/>
        <v>6440</v>
      </c>
      <c r="R13" s="52">
        <v>6458</v>
      </c>
      <c r="S13" s="51">
        <v>1.3125</v>
      </c>
      <c r="T13" s="51">
        <v>1.1289</v>
      </c>
      <c r="U13" s="50">
        <v>111.75</v>
      </c>
      <c r="V13" s="43">
        <v>4920.38</v>
      </c>
      <c r="W13" s="43">
        <v>4869.92</v>
      </c>
      <c r="X13" s="49">
        <f t="shared" si="5"/>
        <v>5720.6129860926567</v>
      </c>
      <c r="Y13" s="48">
        <v>1.3184</v>
      </c>
    </row>
    <row r="14" spans="1:25">
      <c r="B14" s="47">
        <v>43532</v>
      </c>
      <c r="C14" s="46">
        <v>6398</v>
      </c>
      <c r="D14" s="45">
        <v>6398.5</v>
      </c>
      <c r="E14" s="44">
        <f t="shared" si="0"/>
        <v>6398.25</v>
      </c>
      <c r="F14" s="46">
        <v>6366</v>
      </c>
      <c r="G14" s="45">
        <v>6368</v>
      </c>
      <c r="H14" s="44">
        <f t="shared" si="1"/>
        <v>6367</v>
      </c>
      <c r="I14" s="46">
        <v>6375</v>
      </c>
      <c r="J14" s="45">
        <v>6385</v>
      </c>
      <c r="K14" s="44">
        <f t="shared" si="2"/>
        <v>6380</v>
      </c>
      <c r="L14" s="46">
        <v>6365</v>
      </c>
      <c r="M14" s="45">
        <v>6375</v>
      </c>
      <c r="N14" s="44">
        <f t="shared" si="3"/>
        <v>6370</v>
      </c>
      <c r="O14" s="46">
        <v>6365</v>
      </c>
      <c r="P14" s="45">
        <v>6375</v>
      </c>
      <c r="Q14" s="44">
        <f t="shared" si="4"/>
        <v>6370</v>
      </c>
      <c r="R14" s="52">
        <v>6398.5</v>
      </c>
      <c r="S14" s="51">
        <v>1.3071999999999999</v>
      </c>
      <c r="T14" s="51">
        <v>1.1222000000000001</v>
      </c>
      <c r="U14" s="50">
        <v>111.13</v>
      </c>
      <c r="V14" s="43">
        <v>4894.8100000000004</v>
      </c>
      <c r="W14" s="43">
        <v>4849.59</v>
      </c>
      <c r="X14" s="49">
        <f t="shared" si="5"/>
        <v>5701.7465692389942</v>
      </c>
      <c r="Y14" s="48">
        <v>1.3130999999999999</v>
      </c>
    </row>
    <row r="15" spans="1:25">
      <c r="B15" s="47">
        <v>43535</v>
      </c>
      <c r="C15" s="46">
        <v>6432</v>
      </c>
      <c r="D15" s="45">
        <v>6435</v>
      </c>
      <c r="E15" s="44">
        <f t="shared" si="0"/>
        <v>6433.5</v>
      </c>
      <c r="F15" s="46">
        <v>6400</v>
      </c>
      <c r="G15" s="45">
        <v>6402</v>
      </c>
      <c r="H15" s="44">
        <f t="shared" si="1"/>
        <v>6401</v>
      </c>
      <c r="I15" s="46">
        <v>6410</v>
      </c>
      <c r="J15" s="45">
        <v>6420</v>
      </c>
      <c r="K15" s="44">
        <f t="shared" si="2"/>
        <v>6415</v>
      </c>
      <c r="L15" s="46">
        <v>6400</v>
      </c>
      <c r="M15" s="45">
        <v>6410</v>
      </c>
      <c r="N15" s="44">
        <f t="shared" si="3"/>
        <v>6405</v>
      </c>
      <c r="O15" s="46">
        <v>6400</v>
      </c>
      <c r="P15" s="45">
        <v>6410</v>
      </c>
      <c r="Q15" s="44">
        <f t="shared" si="4"/>
        <v>6405</v>
      </c>
      <c r="R15" s="52">
        <v>6435</v>
      </c>
      <c r="S15" s="51">
        <v>1.3048999999999999</v>
      </c>
      <c r="T15" s="51">
        <v>1.1236999999999999</v>
      </c>
      <c r="U15" s="50">
        <v>111.13</v>
      </c>
      <c r="V15" s="43">
        <v>4931.41</v>
      </c>
      <c r="W15" s="43">
        <v>4883.67</v>
      </c>
      <c r="X15" s="49">
        <f t="shared" si="5"/>
        <v>5726.6174245795146</v>
      </c>
      <c r="Y15" s="48">
        <v>1.3109</v>
      </c>
    </row>
    <row r="16" spans="1:25">
      <c r="B16" s="47">
        <v>43536</v>
      </c>
      <c r="C16" s="46">
        <v>6509</v>
      </c>
      <c r="D16" s="45">
        <v>6510</v>
      </c>
      <c r="E16" s="44">
        <f t="shared" si="0"/>
        <v>6509.5</v>
      </c>
      <c r="F16" s="46">
        <v>6482</v>
      </c>
      <c r="G16" s="45">
        <v>6483</v>
      </c>
      <c r="H16" s="44">
        <f t="shared" si="1"/>
        <v>6482.5</v>
      </c>
      <c r="I16" s="46">
        <v>6485</v>
      </c>
      <c r="J16" s="45">
        <v>6495</v>
      </c>
      <c r="K16" s="44">
        <f t="shared" si="2"/>
        <v>6490</v>
      </c>
      <c r="L16" s="46">
        <v>6475</v>
      </c>
      <c r="M16" s="45">
        <v>6485</v>
      </c>
      <c r="N16" s="44">
        <f t="shared" si="3"/>
        <v>6480</v>
      </c>
      <c r="O16" s="46">
        <v>6475</v>
      </c>
      <c r="P16" s="45">
        <v>6485</v>
      </c>
      <c r="Q16" s="44">
        <f t="shared" si="4"/>
        <v>6480</v>
      </c>
      <c r="R16" s="52">
        <v>6510</v>
      </c>
      <c r="S16" s="51">
        <v>1.3091999999999999</v>
      </c>
      <c r="T16" s="51">
        <v>1.1282000000000001</v>
      </c>
      <c r="U16" s="50">
        <v>111.2</v>
      </c>
      <c r="V16" s="43">
        <v>4972.5</v>
      </c>
      <c r="W16" s="43">
        <v>4929.66</v>
      </c>
      <c r="X16" s="49">
        <f t="shared" si="5"/>
        <v>5770.2535011522777</v>
      </c>
      <c r="Y16" s="48">
        <v>1.3150999999999999</v>
      </c>
    </row>
    <row r="17" spans="2:25">
      <c r="B17" s="47">
        <v>43537</v>
      </c>
      <c r="C17" s="46">
        <v>6527</v>
      </c>
      <c r="D17" s="45">
        <v>6529</v>
      </c>
      <c r="E17" s="44">
        <f t="shared" si="0"/>
        <v>6528</v>
      </c>
      <c r="F17" s="46">
        <v>6485</v>
      </c>
      <c r="G17" s="45">
        <v>6486</v>
      </c>
      <c r="H17" s="44">
        <f t="shared" si="1"/>
        <v>6485.5</v>
      </c>
      <c r="I17" s="46">
        <v>6495</v>
      </c>
      <c r="J17" s="45">
        <v>6505</v>
      </c>
      <c r="K17" s="44">
        <f t="shared" si="2"/>
        <v>6500</v>
      </c>
      <c r="L17" s="46">
        <v>6485</v>
      </c>
      <c r="M17" s="45">
        <v>6495</v>
      </c>
      <c r="N17" s="44">
        <f t="shared" si="3"/>
        <v>6490</v>
      </c>
      <c r="O17" s="46">
        <v>6485</v>
      </c>
      <c r="P17" s="45">
        <v>6495</v>
      </c>
      <c r="Q17" s="44">
        <f t="shared" si="4"/>
        <v>6490</v>
      </c>
      <c r="R17" s="52">
        <v>6529</v>
      </c>
      <c r="S17" s="51">
        <v>1.3169</v>
      </c>
      <c r="T17" s="51">
        <v>1.1294</v>
      </c>
      <c r="U17" s="50">
        <v>111.4</v>
      </c>
      <c r="V17" s="43">
        <v>4957.8599999999997</v>
      </c>
      <c r="W17" s="43">
        <v>4902.49</v>
      </c>
      <c r="X17" s="49">
        <f t="shared" si="5"/>
        <v>5780.9456348503636</v>
      </c>
      <c r="Y17" s="48">
        <v>1.323</v>
      </c>
    </row>
    <row r="18" spans="2:25">
      <c r="B18" s="47">
        <v>43538</v>
      </c>
      <c r="C18" s="46">
        <v>6408</v>
      </c>
      <c r="D18" s="45">
        <v>6409</v>
      </c>
      <c r="E18" s="44">
        <f t="shared" si="0"/>
        <v>6408.5</v>
      </c>
      <c r="F18" s="46">
        <v>6390</v>
      </c>
      <c r="G18" s="45">
        <v>6390.5</v>
      </c>
      <c r="H18" s="44">
        <f t="shared" si="1"/>
        <v>6390.25</v>
      </c>
      <c r="I18" s="46">
        <v>6400</v>
      </c>
      <c r="J18" s="45">
        <v>6410</v>
      </c>
      <c r="K18" s="44">
        <f t="shared" si="2"/>
        <v>6405</v>
      </c>
      <c r="L18" s="46">
        <v>6390</v>
      </c>
      <c r="M18" s="45">
        <v>6400</v>
      </c>
      <c r="N18" s="44">
        <f t="shared" si="3"/>
        <v>6395</v>
      </c>
      <c r="O18" s="46">
        <v>6390</v>
      </c>
      <c r="P18" s="45">
        <v>6400</v>
      </c>
      <c r="Q18" s="44">
        <f t="shared" si="4"/>
        <v>6395</v>
      </c>
      <c r="R18" s="52">
        <v>6409</v>
      </c>
      <c r="S18" s="51">
        <v>1.3277000000000001</v>
      </c>
      <c r="T18" s="51">
        <v>1.1301000000000001</v>
      </c>
      <c r="U18" s="50">
        <v>111.65</v>
      </c>
      <c r="V18" s="43">
        <v>4827.1400000000003</v>
      </c>
      <c r="W18" s="43">
        <v>4791.5600000000004</v>
      </c>
      <c r="X18" s="49">
        <f t="shared" si="5"/>
        <v>5671.1795416334835</v>
      </c>
      <c r="Y18" s="48">
        <v>1.3337000000000001</v>
      </c>
    </row>
    <row r="19" spans="2:25">
      <c r="B19" s="47">
        <v>43539</v>
      </c>
      <c r="C19" s="46">
        <v>6409</v>
      </c>
      <c r="D19" s="45">
        <v>6410</v>
      </c>
      <c r="E19" s="44">
        <f t="shared" si="0"/>
        <v>6409.5</v>
      </c>
      <c r="F19" s="46">
        <v>6400</v>
      </c>
      <c r="G19" s="45">
        <v>6400.5</v>
      </c>
      <c r="H19" s="44">
        <f t="shared" si="1"/>
        <v>6400.25</v>
      </c>
      <c r="I19" s="46">
        <v>6420</v>
      </c>
      <c r="J19" s="45">
        <v>6430</v>
      </c>
      <c r="K19" s="44">
        <f t="shared" si="2"/>
        <v>6425</v>
      </c>
      <c r="L19" s="46">
        <v>6410</v>
      </c>
      <c r="M19" s="45">
        <v>6420</v>
      </c>
      <c r="N19" s="44">
        <f t="shared" si="3"/>
        <v>6415</v>
      </c>
      <c r="O19" s="46">
        <v>6410</v>
      </c>
      <c r="P19" s="45">
        <v>6420</v>
      </c>
      <c r="Q19" s="44">
        <f t="shared" si="4"/>
        <v>6415</v>
      </c>
      <c r="R19" s="52">
        <v>6410</v>
      </c>
      <c r="S19" s="51">
        <v>1.3234999999999999</v>
      </c>
      <c r="T19" s="51">
        <v>1.1303000000000001</v>
      </c>
      <c r="U19" s="50">
        <v>111.66</v>
      </c>
      <c r="V19" s="43">
        <v>4843.22</v>
      </c>
      <c r="W19" s="43">
        <v>4814.22</v>
      </c>
      <c r="X19" s="49">
        <f t="shared" si="5"/>
        <v>5671.0607803238072</v>
      </c>
      <c r="Y19" s="48">
        <v>1.3294999999999999</v>
      </c>
    </row>
    <row r="20" spans="2:25">
      <c r="B20" s="47">
        <v>43542</v>
      </c>
      <c r="C20" s="46">
        <v>6491.5</v>
      </c>
      <c r="D20" s="45">
        <v>6492</v>
      </c>
      <c r="E20" s="44">
        <f t="shared" si="0"/>
        <v>6491.75</v>
      </c>
      <c r="F20" s="46">
        <v>6456</v>
      </c>
      <c r="G20" s="45">
        <v>6458</v>
      </c>
      <c r="H20" s="44">
        <f t="shared" si="1"/>
        <v>6457</v>
      </c>
      <c r="I20" s="46">
        <v>6465</v>
      </c>
      <c r="J20" s="45">
        <v>6475</v>
      </c>
      <c r="K20" s="44">
        <f t="shared" si="2"/>
        <v>6470</v>
      </c>
      <c r="L20" s="46">
        <v>6455</v>
      </c>
      <c r="M20" s="45">
        <v>6465</v>
      </c>
      <c r="N20" s="44">
        <f t="shared" si="3"/>
        <v>6460</v>
      </c>
      <c r="O20" s="46">
        <v>6455</v>
      </c>
      <c r="P20" s="45">
        <v>6465</v>
      </c>
      <c r="Q20" s="44">
        <f t="shared" si="4"/>
        <v>6460</v>
      </c>
      <c r="R20" s="52">
        <v>6492</v>
      </c>
      <c r="S20" s="51">
        <v>1.3243</v>
      </c>
      <c r="T20" s="51">
        <v>1.1348</v>
      </c>
      <c r="U20" s="50">
        <v>111.54</v>
      </c>
      <c r="V20" s="43">
        <v>4902.21</v>
      </c>
      <c r="W20" s="43">
        <v>4854.54</v>
      </c>
      <c r="X20" s="49">
        <f t="shared" si="5"/>
        <v>5720.8318646457528</v>
      </c>
      <c r="Y20" s="48">
        <v>1.3303</v>
      </c>
    </row>
    <row r="21" spans="2:25">
      <c r="B21" s="47">
        <v>43543</v>
      </c>
      <c r="C21" s="46">
        <v>6498</v>
      </c>
      <c r="D21" s="45">
        <v>6500</v>
      </c>
      <c r="E21" s="44">
        <f t="shared" si="0"/>
        <v>6499</v>
      </c>
      <c r="F21" s="46">
        <v>6483</v>
      </c>
      <c r="G21" s="45">
        <v>6484</v>
      </c>
      <c r="H21" s="44">
        <f t="shared" si="1"/>
        <v>6483.5</v>
      </c>
      <c r="I21" s="46">
        <v>6495</v>
      </c>
      <c r="J21" s="45">
        <v>6505</v>
      </c>
      <c r="K21" s="44">
        <f t="shared" si="2"/>
        <v>6500</v>
      </c>
      <c r="L21" s="46">
        <v>6485</v>
      </c>
      <c r="M21" s="45">
        <v>6495</v>
      </c>
      <c r="N21" s="44">
        <f t="shared" si="3"/>
        <v>6490</v>
      </c>
      <c r="O21" s="46">
        <v>6485</v>
      </c>
      <c r="P21" s="45">
        <v>6495</v>
      </c>
      <c r="Q21" s="44">
        <f t="shared" si="4"/>
        <v>6490</v>
      </c>
      <c r="R21" s="52">
        <v>6500</v>
      </c>
      <c r="S21" s="51">
        <v>1.3270999999999999</v>
      </c>
      <c r="T21" s="51">
        <v>1.1352</v>
      </c>
      <c r="U21" s="50">
        <v>111.43</v>
      </c>
      <c r="V21" s="43">
        <v>4897.8999999999996</v>
      </c>
      <c r="W21" s="43">
        <v>4863.8500000000004</v>
      </c>
      <c r="X21" s="49">
        <f t="shared" si="5"/>
        <v>5725.8632840028185</v>
      </c>
      <c r="Y21" s="48">
        <v>1.3331</v>
      </c>
    </row>
    <row r="22" spans="2:25">
      <c r="B22" s="47">
        <v>43544</v>
      </c>
      <c r="C22" s="46">
        <v>6486.5</v>
      </c>
      <c r="D22" s="45">
        <v>6487</v>
      </c>
      <c r="E22" s="44">
        <f t="shared" si="0"/>
        <v>6486.75</v>
      </c>
      <c r="F22" s="46">
        <v>6467</v>
      </c>
      <c r="G22" s="45">
        <v>6469</v>
      </c>
      <c r="H22" s="44">
        <f t="shared" si="1"/>
        <v>6468</v>
      </c>
      <c r="I22" s="46">
        <v>6480</v>
      </c>
      <c r="J22" s="45">
        <v>6490</v>
      </c>
      <c r="K22" s="44">
        <f t="shared" si="2"/>
        <v>6485</v>
      </c>
      <c r="L22" s="46">
        <v>6475</v>
      </c>
      <c r="M22" s="45">
        <v>6485</v>
      </c>
      <c r="N22" s="44">
        <f t="shared" si="3"/>
        <v>6480</v>
      </c>
      <c r="O22" s="46">
        <v>6475</v>
      </c>
      <c r="P22" s="45">
        <v>6485</v>
      </c>
      <c r="Q22" s="44">
        <f t="shared" si="4"/>
        <v>6480</v>
      </c>
      <c r="R22" s="52">
        <v>6487</v>
      </c>
      <c r="S22" s="51">
        <v>1.3149999999999999</v>
      </c>
      <c r="T22" s="51">
        <v>1.1355</v>
      </c>
      <c r="U22" s="50">
        <v>111.47</v>
      </c>
      <c r="V22" s="43">
        <v>4933.08</v>
      </c>
      <c r="W22" s="43">
        <v>4897.05</v>
      </c>
      <c r="X22" s="49">
        <f t="shared" si="5"/>
        <v>5712.9018053720829</v>
      </c>
      <c r="Y22" s="48">
        <v>1.321</v>
      </c>
    </row>
    <row r="23" spans="2:25">
      <c r="B23" s="47">
        <v>43545</v>
      </c>
      <c r="C23" s="46">
        <v>6518</v>
      </c>
      <c r="D23" s="45">
        <v>6520</v>
      </c>
      <c r="E23" s="44">
        <f t="shared" si="0"/>
        <v>6519</v>
      </c>
      <c r="F23" s="46">
        <v>6500.5</v>
      </c>
      <c r="G23" s="45">
        <v>6501</v>
      </c>
      <c r="H23" s="44">
        <f t="shared" si="1"/>
        <v>6500.75</v>
      </c>
      <c r="I23" s="46">
        <v>6515</v>
      </c>
      <c r="J23" s="45">
        <v>6525</v>
      </c>
      <c r="K23" s="44">
        <f t="shared" si="2"/>
        <v>6520</v>
      </c>
      <c r="L23" s="46">
        <v>6510</v>
      </c>
      <c r="M23" s="45">
        <v>6520</v>
      </c>
      <c r="N23" s="44">
        <f t="shared" si="3"/>
        <v>6515</v>
      </c>
      <c r="O23" s="46">
        <v>6510</v>
      </c>
      <c r="P23" s="45">
        <v>6520</v>
      </c>
      <c r="Q23" s="44">
        <f t="shared" si="4"/>
        <v>6515</v>
      </c>
      <c r="R23" s="52">
        <v>6520</v>
      </c>
      <c r="S23" s="51">
        <v>1.3129</v>
      </c>
      <c r="T23" s="51">
        <v>1.1385000000000001</v>
      </c>
      <c r="U23" s="50">
        <v>110.55</v>
      </c>
      <c r="V23" s="43">
        <v>4966.1099999999997</v>
      </c>
      <c r="W23" s="43">
        <v>4929.1099999999997</v>
      </c>
      <c r="X23" s="49">
        <f t="shared" si="5"/>
        <v>5726.8335529205087</v>
      </c>
      <c r="Y23" s="48">
        <v>1.3189</v>
      </c>
    </row>
    <row r="24" spans="2:25">
      <c r="B24" s="47">
        <v>43546</v>
      </c>
      <c r="C24" s="46">
        <v>6373</v>
      </c>
      <c r="D24" s="45">
        <v>6375</v>
      </c>
      <c r="E24" s="44">
        <f t="shared" si="0"/>
        <v>6374</v>
      </c>
      <c r="F24" s="46">
        <v>6367</v>
      </c>
      <c r="G24" s="45">
        <v>6369</v>
      </c>
      <c r="H24" s="44">
        <f t="shared" si="1"/>
        <v>6368</v>
      </c>
      <c r="I24" s="46">
        <v>6390</v>
      </c>
      <c r="J24" s="45">
        <v>6400</v>
      </c>
      <c r="K24" s="44">
        <f t="shared" si="2"/>
        <v>6395</v>
      </c>
      <c r="L24" s="46">
        <v>6385</v>
      </c>
      <c r="M24" s="45">
        <v>6395</v>
      </c>
      <c r="N24" s="44">
        <f t="shared" si="3"/>
        <v>6390</v>
      </c>
      <c r="O24" s="46">
        <v>6385</v>
      </c>
      <c r="P24" s="45">
        <v>6395</v>
      </c>
      <c r="Q24" s="44">
        <f t="shared" si="4"/>
        <v>6390</v>
      </c>
      <c r="R24" s="52">
        <v>6375</v>
      </c>
      <c r="S24" s="51">
        <v>1.3159000000000001</v>
      </c>
      <c r="T24" s="51">
        <v>1.1308</v>
      </c>
      <c r="U24" s="50">
        <v>110.22</v>
      </c>
      <c r="V24" s="43">
        <v>4844.59</v>
      </c>
      <c r="W24" s="43">
        <v>4818.0600000000004</v>
      </c>
      <c r="X24" s="49">
        <f t="shared" si="5"/>
        <v>5637.6016979129818</v>
      </c>
      <c r="Y24" s="48">
        <v>1.3219000000000001</v>
      </c>
    </row>
    <row r="25" spans="2:25">
      <c r="B25" s="47">
        <v>43549</v>
      </c>
      <c r="C25" s="46">
        <v>6327.5</v>
      </c>
      <c r="D25" s="45">
        <v>6328</v>
      </c>
      <c r="E25" s="44">
        <f t="shared" si="0"/>
        <v>6327.75</v>
      </c>
      <c r="F25" s="46">
        <v>6323.5</v>
      </c>
      <c r="G25" s="45">
        <v>6324</v>
      </c>
      <c r="H25" s="44">
        <f t="shared" si="1"/>
        <v>6323.75</v>
      </c>
      <c r="I25" s="46">
        <v>6350</v>
      </c>
      <c r="J25" s="45">
        <v>6360</v>
      </c>
      <c r="K25" s="44">
        <f t="shared" si="2"/>
        <v>6355</v>
      </c>
      <c r="L25" s="46">
        <v>6350</v>
      </c>
      <c r="M25" s="45">
        <v>6360</v>
      </c>
      <c r="N25" s="44">
        <f t="shared" si="3"/>
        <v>6355</v>
      </c>
      <c r="O25" s="46">
        <v>6350</v>
      </c>
      <c r="P25" s="45">
        <v>6360</v>
      </c>
      <c r="Q25" s="44">
        <f t="shared" si="4"/>
        <v>6355</v>
      </c>
      <c r="R25" s="52">
        <v>6328</v>
      </c>
      <c r="S25" s="51">
        <v>1.3227</v>
      </c>
      <c r="T25" s="51">
        <v>1.1318999999999999</v>
      </c>
      <c r="U25" s="50">
        <v>110.07</v>
      </c>
      <c r="V25" s="43">
        <v>4784.1499999999996</v>
      </c>
      <c r="W25" s="43">
        <v>4759.54</v>
      </c>
      <c r="X25" s="49">
        <f t="shared" si="5"/>
        <v>5590.5998763141624</v>
      </c>
      <c r="Y25" s="48">
        <v>1.3287</v>
      </c>
    </row>
    <row r="26" spans="2:25">
      <c r="B26" s="47">
        <v>43550</v>
      </c>
      <c r="C26" s="46">
        <v>6360</v>
      </c>
      <c r="D26" s="45">
        <v>6361</v>
      </c>
      <c r="E26" s="44">
        <f t="shared" si="0"/>
        <v>6360.5</v>
      </c>
      <c r="F26" s="46">
        <v>6338</v>
      </c>
      <c r="G26" s="45">
        <v>6340</v>
      </c>
      <c r="H26" s="44">
        <f t="shared" si="1"/>
        <v>6339</v>
      </c>
      <c r="I26" s="46">
        <v>6360</v>
      </c>
      <c r="J26" s="45">
        <v>6370</v>
      </c>
      <c r="K26" s="44">
        <f t="shared" si="2"/>
        <v>6365</v>
      </c>
      <c r="L26" s="46">
        <v>6360</v>
      </c>
      <c r="M26" s="45">
        <v>6370</v>
      </c>
      <c r="N26" s="44">
        <f t="shared" si="3"/>
        <v>6365</v>
      </c>
      <c r="O26" s="46">
        <v>6360</v>
      </c>
      <c r="P26" s="45">
        <v>6370</v>
      </c>
      <c r="Q26" s="44">
        <f t="shared" si="4"/>
        <v>6365</v>
      </c>
      <c r="R26" s="52">
        <v>6361</v>
      </c>
      <c r="S26" s="51">
        <v>1.3243</v>
      </c>
      <c r="T26" s="51">
        <v>1.1288</v>
      </c>
      <c r="U26" s="50">
        <v>110.48</v>
      </c>
      <c r="V26" s="43">
        <v>4803.29</v>
      </c>
      <c r="W26" s="43">
        <v>4765.4799999999996</v>
      </c>
      <c r="X26" s="49">
        <f t="shared" si="5"/>
        <v>5635.1878100637841</v>
      </c>
      <c r="Y26" s="48">
        <v>1.3304</v>
      </c>
    </row>
    <row r="27" spans="2:25">
      <c r="B27" s="47">
        <v>43551</v>
      </c>
      <c r="C27" s="46">
        <v>6338</v>
      </c>
      <c r="D27" s="45">
        <v>6338.5</v>
      </c>
      <c r="E27" s="44">
        <f t="shared" si="0"/>
        <v>6338.25</v>
      </c>
      <c r="F27" s="46">
        <v>6337</v>
      </c>
      <c r="G27" s="45">
        <v>6340</v>
      </c>
      <c r="H27" s="44">
        <f t="shared" si="1"/>
        <v>6338.5</v>
      </c>
      <c r="I27" s="46">
        <v>6345</v>
      </c>
      <c r="J27" s="45">
        <v>6355</v>
      </c>
      <c r="K27" s="44">
        <f t="shared" si="2"/>
        <v>6350</v>
      </c>
      <c r="L27" s="46">
        <v>6345</v>
      </c>
      <c r="M27" s="45">
        <v>6355</v>
      </c>
      <c r="N27" s="44">
        <f t="shared" si="3"/>
        <v>6350</v>
      </c>
      <c r="O27" s="46">
        <v>6345</v>
      </c>
      <c r="P27" s="45">
        <v>6355</v>
      </c>
      <c r="Q27" s="44">
        <f t="shared" si="4"/>
        <v>6350</v>
      </c>
      <c r="R27" s="52">
        <v>6338.5</v>
      </c>
      <c r="S27" s="51">
        <v>1.3240000000000001</v>
      </c>
      <c r="T27" s="51">
        <v>1.1272</v>
      </c>
      <c r="U27" s="50">
        <v>110.47</v>
      </c>
      <c r="V27" s="43">
        <v>4787.3900000000003</v>
      </c>
      <c r="W27" s="43">
        <v>4767.28</v>
      </c>
      <c r="X27" s="49">
        <f t="shared" si="5"/>
        <v>5623.2256919801275</v>
      </c>
      <c r="Y27" s="48">
        <v>1.3299000000000001</v>
      </c>
    </row>
    <row r="28" spans="2:25">
      <c r="B28" s="47">
        <v>43552</v>
      </c>
      <c r="C28" s="46">
        <v>6380</v>
      </c>
      <c r="D28" s="45">
        <v>6385</v>
      </c>
      <c r="E28" s="44">
        <f t="shared" si="0"/>
        <v>6382.5</v>
      </c>
      <c r="F28" s="46">
        <v>6372</v>
      </c>
      <c r="G28" s="45">
        <v>6372.5</v>
      </c>
      <c r="H28" s="44">
        <f t="shared" si="1"/>
        <v>6372.25</v>
      </c>
      <c r="I28" s="46">
        <v>6385</v>
      </c>
      <c r="J28" s="45">
        <v>6395</v>
      </c>
      <c r="K28" s="44">
        <f t="shared" si="2"/>
        <v>6390</v>
      </c>
      <c r="L28" s="46">
        <v>6380</v>
      </c>
      <c r="M28" s="45">
        <v>6390</v>
      </c>
      <c r="N28" s="44">
        <f t="shared" si="3"/>
        <v>6385</v>
      </c>
      <c r="O28" s="46">
        <v>6380</v>
      </c>
      <c r="P28" s="45">
        <v>6390</v>
      </c>
      <c r="Q28" s="44">
        <f t="shared" si="4"/>
        <v>6385</v>
      </c>
      <c r="R28" s="52">
        <v>6385</v>
      </c>
      <c r="S28" s="51">
        <v>1.3121</v>
      </c>
      <c r="T28" s="51">
        <v>1.1222000000000001</v>
      </c>
      <c r="U28" s="50">
        <v>110.52</v>
      </c>
      <c r="V28" s="43">
        <v>4866.24</v>
      </c>
      <c r="W28" s="43">
        <v>4834.9799999999996</v>
      </c>
      <c r="X28" s="49">
        <f t="shared" si="5"/>
        <v>5689.7166280520405</v>
      </c>
      <c r="Y28" s="48">
        <v>1.3180000000000001</v>
      </c>
    </row>
    <row r="29" spans="2:25">
      <c r="B29" s="47">
        <v>43553</v>
      </c>
      <c r="C29" s="46">
        <v>6484</v>
      </c>
      <c r="D29" s="45">
        <v>6485</v>
      </c>
      <c r="E29" s="44">
        <f t="shared" si="0"/>
        <v>6484.5</v>
      </c>
      <c r="F29" s="46">
        <v>6476</v>
      </c>
      <c r="G29" s="45">
        <v>6478</v>
      </c>
      <c r="H29" s="44">
        <f t="shared" si="1"/>
        <v>6477</v>
      </c>
      <c r="I29" s="46">
        <v>6475</v>
      </c>
      <c r="J29" s="45">
        <v>6485</v>
      </c>
      <c r="K29" s="44">
        <f t="shared" si="2"/>
        <v>6480</v>
      </c>
      <c r="L29" s="46">
        <v>6465</v>
      </c>
      <c r="M29" s="45">
        <v>6475</v>
      </c>
      <c r="N29" s="44">
        <f t="shared" si="3"/>
        <v>6470</v>
      </c>
      <c r="O29" s="46">
        <v>6465</v>
      </c>
      <c r="P29" s="45">
        <v>6475</v>
      </c>
      <c r="Q29" s="44">
        <f t="shared" si="4"/>
        <v>6470</v>
      </c>
      <c r="R29" s="52">
        <v>6485</v>
      </c>
      <c r="S29" s="51">
        <v>1.3092999999999999</v>
      </c>
      <c r="T29" s="51">
        <v>1.1232</v>
      </c>
      <c r="U29" s="50">
        <v>110.82</v>
      </c>
      <c r="V29" s="43">
        <v>4953.03</v>
      </c>
      <c r="W29" s="43">
        <v>4925.49</v>
      </c>
      <c r="X29" s="49">
        <f t="shared" si="5"/>
        <v>5773.6823361823363</v>
      </c>
      <c r="Y29" s="48">
        <v>1.3151999999999999</v>
      </c>
    </row>
    <row r="30" spans="2:25" s="10" customFormat="1">
      <c r="B30" s="42" t="s">
        <v>11</v>
      </c>
      <c r="C30" s="41">
        <f>ROUND(AVERAGE(C9:C29),2)</f>
        <v>6449.6</v>
      </c>
      <c r="D30" s="40">
        <f>ROUND(AVERAGE(D9:D29),2)</f>
        <v>6451.02</v>
      </c>
      <c r="E30" s="39">
        <f>ROUND(AVERAGE(C30:D30),2)</f>
        <v>6450.31</v>
      </c>
      <c r="F30" s="41">
        <f>ROUND(AVERAGE(F9:F29),2)</f>
        <v>6424.93</v>
      </c>
      <c r="G30" s="40">
        <f>ROUND(AVERAGE(G9:G29),2)</f>
        <v>6426.19</v>
      </c>
      <c r="H30" s="39">
        <f>ROUND(AVERAGE(F30:G30),2)</f>
        <v>6425.56</v>
      </c>
      <c r="I30" s="41">
        <f>ROUND(AVERAGE(I9:I29),2)</f>
        <v>6435.48</v>
      </c>
      <c r="J30" s="40">
        <f>ROUND(AVERAGE(J9:J29),2)</f>
        <v>6445.48</v>
      </c>
      <c r="K30" s="39">
        <f>ROUND(AVERAGE(I30:J30),2)</f>
        <v>6440.48</v>
      </c>
      <c r="L30" s="41">
        <f>ROUND(AVERAGE(L9:L29),2)</f>
        <v>6428.81</v>
      </c>
      <c r="M30" s="40">
        <f>ROUND(AVERAGE(M9:M29),2)</f>
        <v>6438.81</v>
      </c>
      <c r="N30" s="39">
        <f>ROUND(AVERAGE(L30:M30),2)</f>
        <v>6433.81</v>
      </c>
      <c r="O30" s="41">
        <f>ROUND(AVERAGE(O9:O29),2)</f>
        <v>6428.81</v>
      </c>
      <c r="P30" s="40">
        <f>ROUND(AVERAGE(P9:P29),2)</f>
        <v>6438.81</v>
      </c>
      <c r="Q30" s="39">
        <f>ROUND(AVERAGE(O30:P30),2)</f>
        <v>6433.81</v>
      </c>
      <c r="R30" s="38">
        <f>ROUND(AVERAGE(R9:R29),2)</f>
        <v>6451.02</v>
      </c>
      <c r="S30" s="37">
        <f>ROUND(AVERAGE(S9:S29),4)</f>
        <v>1.3170999999999999</v>
      </c>
      <c r="T30" s="36">
        <f>ROUND(AVERAGE(T9:T29),4)</f>
        <v>1.1302000000000001</v>
      </c>
      <c r="U30" s="175">
        <f>ROUND(AVERAGE(U9:U29),2)</f>
        <v>111.19</v>
      </c>
      <c r="V30" s="35">
        <f>AVERAGE(V9:V29)</f>
        <v>4897.9061904761902</v>
      </c>
      <c r="W30" s="35">
        <f>AVERAGE(W9:W29)</f>
        <v>4856.9452380952371</v>
      </c>
      <c r="X30" s="35">
        <f>AVERAGE(X9:X29)</f>
        <v>5707.6741409780407</v>
      </c>
      <c r="Y30" s="34">
        <f>AVERAGE(Y9:Y29)</f>
        <v>1.3231380952380956</v>
      </c>
    </row>
    <row r="31" spans="2:25" s="5" customFormat="1">
      <c r="B31" s="33" t="s">
        <v>12</v>
      </c>
      <c r="C31" s="32">
        <f t="shared" ref="C31:Y31" si="6">MAX(C9:C29)</f>
        <v>6570</v>
      </c>
      <c r="D31" s="31">
        <f t="shared" si="6"/>
        <v>6572</v>
      </c>
      <c r="E31" s="30">
        <f t="shared" si="6"/>
        <v>6571</v>
      </c>
      <c r="F31" s="32">
        <f t="shared" si="6"/>
        <v>6523.5</v>
      </c>
      <c r="G31" s="31">
        <f t="shared" si="6"/>
        <v>6524</v>
      </c>
      <c r="H31" s="30">
        <f t="shared" si="6"/>
        <v>6523.75</v>
      </c>
      <c r="I31" s="32">
        <f t="shared" si="6"/>
        <v>6530</v>
      </c>
      <c r="J31" s="31">
        <f t="shared" si="6"/>
        <v>6540</v>
      </c>
      <c r="K31" s="30">
        <f t="shared" si="6"/>
        <v>6535</v>
      </c>
      <c r="L31" s="32">
        <f t="shared" si="6"/>
        <v>6525</v>
      </c>
      <c r="M31" s="31">
        <f t="shared" si="6"/>
        <v>6535</v>
      </c>
      <c r="N31" s="30">
        <f t="shared" si="6"/>
        <v>6530</v>
      </c>
      <c r="O31" s="32">
        <f t="shared" si="6"/>
        <v>6525</v>
      </c>
      <c r="P31" s="31">
        <f t="shared" si="6"/>
        <v>6535</v>
      </c>
      <c r="Q31" s="30">
        <f t="shared" si="6"/>
        <v>6530</v>
      </c>
      <c r="R31" s="29">
        <f t="shared" si="6"/>
        <v>6572</v>
      </c>
      <c r="S31" s="28">
        <f t="shared" si="6"/>
        <v>1.3277000000000001</v>
      </c>
      <c r="T31" s="27">
        <f t="shared" si="6"/>
        <v>1.1385000000000001</v>
      </c>
      <c r="U31" s="26">
        <f t="shared" si="6"/>
        <v>111.95</v>
      </c>
      <c r="V31" s="25">
        <f t="shared" si="6"/>
        <v>4994.67</v>
      </c>
      <c r="W31" s="25">
        <f t="shared" si="6"/>
        <v>4929.66</v>
      </c>
      <c r="X31" s="25">
        <f t="shared" si="6"/>
        <v>5786.7549668874171</v>
      </c>
      <c r="Y31" s="24">
        <f t="shared" si="6"/>
        <v>1.3337000000000001</v>
      </c>
    </row>
    <row r="32" spans="2:25" s="5" customFormat="1" ht="13.5" thickBot="1">
      <c r="B32" s="23" t="s">
        <v>13</v>
      </c>
      <c r="C32" s="22">
        <f t="shared" ref="C32:Y32" si="7">MIN(C9:C29)</f>
        <v>6327.5</v>
      </c>
      <c r="D32" s="21">
        <f t="shared" si="7"/>
        <v>6328</v>
      </c>
      <c r="E32" s="20">
        <f t="shared" si="7"/>
        <v>6327.75</v>
      </c>
      <c r="F32" s="22">
        <f t="shared" si="7"/>
        <v>6323.5</v>
      </c>
      <c r="G32" s="21">
        <f t="shared" si="7"/>
        <v>6324</v>
      </c>
      <c r="H32" s="20">
        <f t="shared" si="7"/>
        <v>6323.75</v>
      </c>
      <c r="I32" s="22">
        <f t="shared" si="7"/>
        <v>6345</v>
      </c>
      <c r="J32" s="21">
        <f t="shared" si="7"/>
        <v>6355</v>
      </c>
      <c r="K32" s="20">
        <f t="shared" si="7"/>
        <v>6350</v>
      </c>
      <c r="L32" s="22">
        <f t="shared" si="7"/>
        <v>6345</v>
      </c>
      <c r="M32" s="21">
        <f t="shared" si="7"/>
        <v>6355</v>
      </c>
      <c r="N32" s="20">
        <f t="shared" si="7"/>
        <v>6350</v>
      </c>
      <c r="O32" s="22">
        <f t="shared" si="7"/>
        <v>6345</v>
      </c>
      <c r="P32" s="21">
        <f t="shared" si="7"/>
        <v>6355</v>
      </c>
      <c r="Q32" s="20">
        <f t="shared" si="7"/>
        <v>6350</v>
      </c>
      <c r="R32" s="19">
        <f t="shared" si="7"/>
        <v>6328</v>
      </c>
      <c r="S32" s="18">
        <f t="shared" si="7"/>
        <v>1.3048999999999999</v>
      </c>
      <c r="T32" s="17">
        <f t="shared" si="7"/>
        <v>1.1222000000000001</v>
      </c>
      <c r="U32" s="16">
        <f t="shared" si="7"/>
        <v>110.07</v>
      </c>
      <c r="V32" s="15">
        <f t="shared" si="7"/>
        <v>4784.1499999999996</v>
      </c>
      <c r="W32" s="15">
        <f t="shared" si="7"/>
        <v>4759.54</v>
      </c>
      <c r="X32" s="15">
        <f t="shared" si="7"/>
        <v>5590.5998763141624</v>
      </c>
      <c r="Y32" s="14">
        <f t="shared" si="7"/>
        <v>1.3109</v>
      </c>
    </row>
    <row r="34" spans="2:14">
      <c r="B34" s="7" t="s">
        <v>14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  <row r="35" spans="2:14">
      <c r="B35" s="7" t="s">
        <v>15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5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>
      <c r="B3" s="6" t="s">
        <v>19</v>
      </c>
    </row>
    <row r="4" spans="1:19">
      <c r="B4" s="61" t="s">
        <v>35</v>
      </c>
    </row>
    <row r="6" spans="1:19" ht="13.5" thickBot="1">
      <c r="B6" s="1">
        <v>43525</v>
      </c>
    </row>
    <row r="7" spans="1:19" ht="13.5" thickBot="1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3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5" thickBot="1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>
      <c r="B9" s="47">
        <v>43525</v>
      </c>
      <c r="C9" s="46">
        <v>32000</v>
      </c>
      <c r="D9" s="45">
        <v>33000</v>
      </c>
      <c r="E9" s="44">
        <f t="shared" ref="E9:E29" si="0">AVERAGE(C9:D9)</f>
        <v>32500</v>
      </c>
      <c r="F9" s="46">
        <v>32000</v>
      </c>
      <c r="G9" s="45">
        <v>33000</v>
      </c>
      <c r="H9" s="44">
        <f t="shared" ref="H9:H29" si="1">AVERAGE(F9:G9)</f>
        <v>32500</v>
      </c>
      <c r="I9" s="46">
        <v>32000</v>
      </c>
      <c r="J9" s="45">
        <v>33000</v>
      </c>
      <c r="K9" s="44">
        <f t="shared" ref="K9:K29" si="2">AVERAGE(I9:J9)</f>
        <v>32500</v>
      </c>
      <c r="L9" s="52">
        <v>33000</v>
      </c>
      <c r="M9" s="51">
        <v>1.3236000000000001</v>
      </c>
      <c r="N9" s="53">
        <v>1.1377999999999999</v>
      </c>
      <c r="O9" s="50">
        <v>111.85</v>
      </c>
      <c r="P9" s="43">
        <v>24932</v>
      </c>
      <c r="Q9" s="43">
        <v>24817.63</v>
      </c>
      <c r="R9" s="49">
        <f t="shared" ref="R9:R29" si="3">L9/N9</f>
        <v>29003.339778519952</v>
      </c>
      <c r="S9" s="48">
        <v>1.3297000000000001</v>
      </c>
    </row>
    <row r="10" spans="1:19">
      <c r="B10" s="47">
        <v>43528</v>
      </c>
      <c r="C10" s="46">
        <v>32000</v>
      </c>
      <c r="D10" s="45">
        <v>33000</v>
      </c>
      <c r="E10" s="44">
        <f t="shared" si="0"/>
        <v>32500</v>
      </c>
      <c r="F10" s="46">
        <v>32000</v>
      </c>
      <c r="G10" s="45">
        <v>33000</v>
      </c>
      <c r="H10" s="44">
        <f t="shared" si="1"/>
        <v>32500</v>
      </c>
      <c r="I10" s="46">
        <v>32000</v>
      </c>
      <c r="J10" s="45">
        <v>33000</v>
      </c>
      <c r="K10" s="44">
        <f t="shared" si="2"/>
        <v>32500</v>
      </c>
      <c r="L10" s="52">
        <v>33000</v>
      </c>
      <c r="M10" s="51">
        <v>1.3202</v>
      </c>
      <c r="N10" s="51">
        <v>1.1334</v>
      </c>
      <c r="O10" s="50">
        <v>111.95</v>
      </c>
      <c r="P10" s="43">
        <v>24996.21</v>
      </c>
      <c r="Q10" s="43">
        <v>24881.25</v>
      </c>
      <c r="R10" s="49">
        <f t="shared" si="3"/>
        <v>29115.934356802543</v>
      </c>
      <c r="S10" s="48">
        <v>1.3263</v>
      </c>
    </row>
    <row r="11" spans="1:19">
      <c r="B11" s="47">
        <v>43529</v>
      </c>
      <c r="C11" s="46">
        <v>32000</v>
      </c>
      <c r="D11" s="45">
        <v>33000</v>
      </c>
      <c r="E11" s="44">
        <f t="shared" si="0"/>
        <v>32500</v>
      </c>
      <c r="F11" s="46">
        <v>32000</v>
      </c>
      <c r="G11" s="45">
        <v>33000</v>
      </c>
      <c r="H11" s="44">
        <f t="shared" si="1"/>
        <v>32500</v>
      </c>
      <c r="I11" s="46">
        <v>32000</v>
      </c>
      <c r="J11" s="45">
        <v>33000</v>
      </c>
      <c r="K11" s="44">
        <f t="shared" si="2"/>
        <v>32500</v>
      </c>
      <c r="L11" s="52">
        <v>33000</v>
      </c>
      <c r="M11" s="51">
        <v>1.3121</v>
      </c>
      <c r="N11" s="51">
        <v>1.1325000000000001</v>
      </c>
      <c r="O11" s="50">
        <v>111.92</v>
      </c>
      <c r="P11" s="43">
        <v>25150.52</v>
      </c>
      <c r="Q11" s="43">
        <v>25036.04</v>
      </c>
      <c r="R11" s="49">
        <f t="shared" si="3"/>
        <v>29139.072847682117</v>
      </c>
      <c r="S11" s="48">
        <v>1.3181</v>
      </c>
    </row>
    <row r="12" spans="1:19">
      <c r="B12" s="47">
        <v>43530</v>
      </c>
      <c r="C12" s="46">
        <v>32000</v>
      </c>
      <c r="D12" s="45">
        <v>33000</v>
      </c>
      <c r="E12" s="44">
        <f t="shared" si="0"/>
        <v>32500</v>
      </c>
      <c r="F12" s="46">
        <v>32000</v>
      </c>
      <c r="G12" s="45">
        <v>33000</v>
      </c>
      <c r="H12" s="44">
        <f t="shared" si="1"/>
        <v>32500</v>
      </c>
      <c r="I12" s="46">
        <v>32000</v>
      </c>
      <c r="J12" s="45">
        <v>33000</v>
      </c>
      <c r="K12" s="44">
        <f t="shared" si="2"/>
        <v>32500</v>
      </c>
      <c r="L12" s="52">
        <v>33000</v>
      </c>
      <c r="M12" s="51">
        <v>1.3147</v>
      </c>
      <c r="N12" s="51">
        <v>1.1303000000000001</v>
      </c>
      <c r="O12" s="50">
        <v>111.8</v>
      </c>
      <c r="P12" s="43">
        <v>25100.78</v>
      </c>
      <c r="Q12" s="43">
        <v>24986.75</v>
      </c>
      <c r="R12" s="49">
        <f t="shared" si="3"/>
        <v>29195.788728656105</v>
      </c>
      <c r="S12" s="48">
        <v>1.3207</v>
      </c>
    </row>
    <row r="13" spans="1:19">
      <c r="B13" s="47">
        <v>43531</v>
      </c>
      <c r="C13" s="46">
        <v>32000</v>
      </c>
      <c r="D13" s="45">
        <v>33000</v>
      </c>
      <c r="E13" s="44">
        <f t="shared" si="0"/>
        <v>32500</v>
      </c>
      <c r="F13" s="46">
        <v>32000</v>
      </c>
      <c r="G13" s="45">
        <v>33000</v>
      </c>
      <c r="H13" s="44">
        <f t="shared" si="1"/>
        <v>32500</v>
      </c>
      <c r="I13" s="46">
        <v>32000</v>
      </c>
      <c r="J13" s="45">
        <v>33000</v>
      </c>
      <c r="K13" s="44">
        <f t="shared" si="2"/>
        <v>32500</v>
      </c>
      <c r="L13" s="52">
        <v>33000</v>
      </c>
      <c r="M13" s="51">
        <v>1.3125</v>
      </c>
      <c r="N13" s="51">
        <v>1.1289</v>
      </c>
      <c r="O13" s="50">
        <v>111.75</v>
      </c>
      <c r="P13" s="43">
        <v>25142.86</v>
      </c>
      <c r="Q13" s="43">
        <v>25030.34</v>
      </c>
      <c r="R13" s="49">
        <f t="shared" si="3"/>
        <v>29231.995748073346</v>
      </c>
      <c r="S13" s="48">
        <v>1.3184</v>
      </c>
    </row>
    <row r="14" spans="1:19">
      <c r="B14" s="47">
        <v>43532</v>
      </c>
      <c r="C14" s="46">
        <v>32000</v>
      </c>
      <c r="D14" s="45">
        <v>33000</v>
      </c>
      <c r="E14" s="44">
        <f t="shared" si="0"/>
        <v>32500</v>
      </c>
      <c r="F14" s="46">
        <v>32000</v>
      </c>
      <c r="G14" s="45">
        <v>33000</v>
      </c>
      <c r="H14" s="44">
        <f t="shared" si="1"/>
        <v>32500</v>
      </c>
      <c r="I14" s="46">
        <v>32000</v>
      </c>
      <c r="J14" s="45">
        <v>33000</v>
      </c>
      <c r="K14" s="44">
        <f t="shared" si="2"/>
        <v>32500</v>
      </c>
      <c r="L14" s="52">
        <v>33000</v>
      </c>
      <c r="M14" s="51">
        <v>1.3071999999999999</v>
      </c>
      <c r="N14" s="51">
        <v>1.1222000000000001</v>
      </c>
      <c r="O14" s="50">
        <v>111.13</v>
      </c>
      <c r="P14" s="43">
        <v>25244.799999999999</v>
      </c>
      <c r="Q14" s="43">
        <v>25131.37</v>
      </c>
      <c r="R14" s="49">
        <f t="shared" si="3"/>
        <v>29406.52290144359</v>
      </c>
      <c r="S14" s="48">
        <v>1.3130999999999999</v>
      </c>
    </row>
    <row r="15" spans="1:19">
      <c r="B15" s="47">
        <v>43535</v>
      </c>
      <c r="C15" s="46">
        <v>32000</v>
      </c>
      <c r="D15" s="45">
        <v>33000</v>
      </c>
      <c r="E15" s="44">
        <f t="shared" si="0"/>
        <v>32500</v>
      </c>
      <c r="F15" s="46">
        <v>32000</v>
      </c>
      <c r="G15" s="45">
        <v>33000</v>
      </c>
      <c r="H15" s="44">
        <f t="shared" si="1"/>
        <v>32500</v>
      </c>
      <c r="I15" s="46">
        <v>32000</v>
      </c>
      <c r="J15" s="45">
        <v>33000</v>
      </c>
      <c r="K15" s="44">
        <f t="shared" si="2"/>
        <v>32500</v>
      </c>
      <c r="L15" s="52">
        <v>33000</v>
      </c>
      <c r="M15" s="51">
        <v>1.3048999999999999</v>
      </c>
      <c r="N15" s="51">
        <v>1.1236999999999999</v>
      </c>
      <c r="O15" s="50">
        <v>111.13</v>
      </c>
      <c r="P15" s="43">
        <v>25289.29</v>
      </c>
      <c r="Q15" s="43">
        <v>25173.54</v>
      </c>
      <c r="R15" s="49">
        <f t="shared" si="3"/>
        <v>29367.26884399751</v>
      </c>
      <c r="S15" s="48">
        <v>1.3109</v>
      </c>
    </row>
    <row r="16" spans="1:19">
      <c r="B16" s="47">
        <v>43536</v>
      </c>
      <c r="C16" s="46">
        <v>32000</v>
      </c>
      <c r="D16" s="45">
        <v>33000</v>
      </c>
      <c r="E16" s="44">
        <f t="shared" si="0"/>
        <v>32500</v>
      </c>
      <c r="F16" s="46">
        <v>32000</v>
      </c>
      <c r="G16" s="45">
        <v>33000</v>
      </c>
      <c r="H16" s="44">
        <f t="shared" si="1"/>
        <v>32500</v>
      </c>
      <c r="I16" s="46">
        <v>32000</v>
      </c>
      <c r="J16" s="45">
        <v>33000</v>
      </c>
      <c r="K16" s="44">
        <f t="shared" si="2"/>
        <v>32500</v>
      </c>
      <c r="L16" s="52">
        <v>33000</v>
      </c>
      <c r="M16" s="51">
        <v>1.3091999999999999</v>
      </c>
      <c r="N16" s="51">
        <v>1.1282000000000001</v>
      </c>
      <c r="O16" s="50">
        <v>111.2</v>
      </c>
      <c r="P16" s="43">
        <v>25206.23</v>
      </c>
      <c r="Q16" s="43">
        <v>25093.15</v>
      </c>
      <c r="R16" s="49">
        <f t="shared" si="3"/>
        <v>29250.132955149795</v>
      </c>
      <c r="S16" s="48">
        <v>1.3150999999999999</v>
      </c>
    </row>
    <row r="17" spans="2:19">
      <c r="B17" s="47">
        <v>43537</v>
      </c>
      <c r="C17" s="46">
        <v>31000</v>
      </c>
      <c r="D17" s="45">
        <v>32000</v>
      </c>
      <c r="E17" s="44">
        <f t="shared" si="0"/>
        <v>31500</v>
      </c>
      <c r="F17" s="46">
        <v>31000</v>
      </c>
      <c r="G17" s="45">
        <v>32000</v>
      </c>
      <c r="H17" s="44">
        <f t="shared" si="1"/>
        <v>31500</v>
      </c>
      <c r="I17" s="46">
        <v>31000</v>
      </c>
      <c r="J17" s="45">
        <v>32000</v>
      </c>
      <c r="K17" s="44">
        <f t="shared" si="2"/>
        <v>31500</v>
      </c>
      <c r="L17" s="52">
        <v>32000</v>
      </c>
      <c r="M17" s="51">
        <v>1.3169</v>
      </c>
      <c r="N17" s="51">
        <v>1.1294</v>
      </c>
      <c r="O17" s="50">
        <v>111.4</v>
      </c>
      <c r="P17" s="43">
        <v>24299.49</v>
      </c>
      <c r="Q17" s="43">
        <v>24187.45</v>
      </c>
      <c r="R17" s="49">
        <f t="shared" si="3"/>
        <v>28333.62847529662</v>
      </c>
      <c r="S17" s="48">
        <v>1.323</v>
      </c>
    </row>
    <row r="18" spans="2:19">
      <c r="B18" s="47">
        <v>43538</v>
      </c>
      <c r="C18" s="46">
        <v>30000</v>
      </c>
      <c r="D18" s="45">
        <v>31000</v>
      </c>
      <c r="E18" s="44">
        <f t="shared" si="0"/>
        <v>30500</v>
      </c>
      <c r="F18" s="46">
        <v>30000</v>
      </c>
      <c r="G18" s="45">
        <v>31000</v>
      </c>
      <c r="H18" s="44">
        <f t="shared" si="1"/>
        <v>30500</v>
      </c>
      <c r="I18" s="46">
        <v>30000</v>
      </c>
      <c r="J18" s="45">
        <v>31000</v>
      </c>
      <c r="K18" s="44">
        <f t="shared" si="2"/>
        <v>30500</v>
      </c>
      <c r="L18" s="52">
        <v>31000</v>
      </c>
      <c r="M18" s="51">
        <v>1.3277000000000001</v>
      </c>
      <c r="N18" s="51">
        <v>1.1301000000000001</v>
      </c>
      <c r="O18" s="50">
        <v>111.65</v>
      </c>
      <c r="P18" s="43">
        <v>23348.65</v>
      </c>
      <c r="Q18" s="43">
        <v>23243.61</v>
      </c>
      <c r="R18" s="49">
        <f t="shared" si="3"/>
        <v>27431.200778692149</v>
      </c>
      <c r="S18" s="48">
        <v>1.3337000000000001</v>
      </c>
    </row>
    <row r="19" spans="2:19">
      <c r="B19" s="47">
        <v>43539</v>
      </c>
      <c r="C19" s="46">
        <v>29000</v>
      </c>
      <c r="D19" s="45">
        <v>30000</v>
      </c>
      <c r="E19" s="44">
        <f t="shared" si="0"/>
        <v>29500</v>
      </c>
      <c r="F19" s="46">
        <v>29000</v>
      </c>
      <c r="G19" s="45">
        <v>30000</v>
      </c>
      <c r="H19" s="44">
        <f t="shared" si="1"/>
        <v>29500</v>
      </c>
      <c r="I19" s="46">
        <v>29000</v>
      </c>
      <c r="J19" s="45">
        <v>30000</v>
      </c>
      <c r="K19" s="44">
        <f t="shared" si="2"/>
        <v>29500</v>
      </c>
      <c r="L19" s="52">
        <v>30000</v>
      </c>
      <c r="M19" s="51">
        <v>1.3234999999999999</v>
      </c>
      <c r="N19" s="51">
        <v>1.1303000000000001</v>
      </c>
      <c r="O19" s="50">
        <v>111.66</v>
      </c>
      <c r="P19" s="43">
        <v>22667.17</v>
      </c>
      <c r="Q19" s="43">
        <v>22564.87</v>
      </c>
      <c r="R19" s="49">
        <f t="shared" si="3"/>
        <v>26541.626116960098</v>
      </c>
      <c r="S19" s="48">
        <v>1.3294999999999999</v>
      </c>
    </row>
    <row r="20" spans="2:19">
      <c r="B20" s="47">
        <v>43542</v>
      </c>
      <c r="C20" s="46">
        <v>29000</v>
      </c>
      <c r="D20" s="45">
        <v>30000</v>
      </c>
      <c r="E20" s="44">
        <f t="shared" si="0"/>
        <v>29500</v>
      </c>
      <c r="F20" s="46">
        <v>29000</v>
      </c>
      <c r="G20" s="45">
        <v>30000</v>
      </c>
      <c r="H20" s="44">
        <f t="shared" si="1"/>
        <v>29500</v>
      </c>
      <c r="I20" s="46">
        <v>29000</v>
      </c>
      <c r="J20" s="45">
        <v>30000</v>
      </c>
      <c r="K20" s="44">
        <f t="shared" si="2"/>
        <v>29500</v>
      </c>
      <c r="L20" s="52">
        <v>30000</v>
      </c>
      <c r="M20" s="51">
        <v>1.3243</v>
      </c>
      <c r="N20" s="51">
        <v>1.1348</v>
      </c>
      <c r="O20" s="50">
        <v>111.54</v>
      </c>
      <c r="P20" s="43">
        <v>22653.48</v>
      </c>
      <c r="Q20" s="43">
        <v>22551.3</v>
      </c>
      <c r="R20" s="49">
        <f t="shared" si="3"/>
        <v>26436.376454000703</v>
      </c>
      <c r="S20" s="48">
        <v>1.3303</v>
      </c>
    </row>
    <row r="21" spans="2:19">
      <c r="B21" s="47">
        <v>43543</v>
      </c>
      <c r="C21" s="46">
        <v>30000</v>
      </c>
      <c r="D21" s="45">
        <v>31000</v>
      </c>
      <c r="E21" s="44">
        <f t="shared" si="0"/>
        <v>30500</v>
      </c>
      <c r="F21" s="46">
        <v>30000</v>
      </c>
      <c r="G21" s="45">
        <v>31000</v>
      </c>
      <c r="H21" s="44">
        <f t="shared" si="1"/>
        <v>30500</v>
      </c>
      <c r="I21" s="46">
        <v>30000</v>
      </c>
      <c r="J21" s="45">
        <v>31000</v>
      </c>
      <c r="K21" s="44">
        <f t="shared" si="2"/>
        <v>30500</v>
      </c>
      <c r="L21" s="52">
        <v>31000</v>
      </c>
      <c r="M21" s="51">
        <v>1.3270999999999999</v>
      </c>
      <c r="N21" s="51">
        <v>1.1352</v>
      </c>
      <c r="O21" s="50">
        <v>111.43</v>
      </c>
      <c r="P21" s="43">
        <v>23359.200000000001</v>
      </c>
      <c r="Q21" s="43">
        <v>23254.07</v>
      </c>
      <c r="R21" s="49">
        <f t="shared" si="3"/>
        <v>27307.963354474981</v>
      </c>
      <c r="S21" s="48">
        <v>1.3331</v>
      </c>
    </row>
    <row r="22" spans="2:19">
      <c r="B22" s="47">
        <v>43544</v>
      </c>
      <c r="C22" s="46">
        <v>29000</v>
      </c>
      <c r="D22" s="45">
        <v>30000</v>
      </c>
      <c r="E22" s="44">
        <f t="shared" si="0"/>
        <v>29500</v>
      </c>
      <c r="F22" s="46">
        <v>29000</v>
      </c>
      <c r="G22" s="45">
        <v>30000</v>
      </c>
      <c r="H22" s="44">
        <f t="shared" si="1"/>
        <v>29500</v>
      </c>
      <c r="I22" s="46">
        <v>29000</v>
      </c>
      <c r="J22" s="45">
        <v>30000</v>
      </c>
      <c r="K22" s="44">
        <f t="shared" si="2"/>
        <v>29500</v>
      </c>
      <c r="L22" s="52">
        <v>30000</v>
      </c>
      <c r="M22" s="51">
        <v>1.3149999999999999</v>
      </c>
      <c r="N22" s="51">
        <v>1.1355</v>
      </c>
      <c r="O22" s="50">
        <v>111.47</v>
      </c>
      <c r="P22" s="43">
        <v>22813.69</v>
      </c>
      <c r="Q22" s="43">
        <v>22710.07</v>
      </c>
      <c r="R22" s="49">
        <f t="shared" si="3"/>
        <v>26420.079260237781</v>
      </c>
      <c r="S22" s="48">
        <v>1.321</v>
      </c>
    </row>
    <row r="23" spans="2:19">
      <c r="B23" s="47">
        <v>43545</v>
      </c>
      <c r="C23" s="46">
        <v>29000</v>
      </c>
      <c r="D23" s="45">
        <v>30000</v>
      </c>
      <c r="E23" s="44">
        <f t="shared" si="0"/>
        <v>29500</v>
      </c>
      <c r="F23" s="46">
        <v>29000</v>
      </c>
      <c r="G23" s="45">
        <v>30000</v>
      </c>
      <c r="H23" s="44">
        <f t="shared" si="1"/>
        <v>29500</v>
      </c>
      <c r="I23" s="46">
        <v>29000</v>
      </c>
      <c r="J23" s="45">
        <v>30000</v>
      </c>
      <c r="K23" s="44">
        <f t="shared" si="2"/>
        <v>29500</v>
      </c>
      <c r="L23" s="52">
        <v>30000</v>
      </c>
      <c r="M23" s="51">
        <v>1.3129</v>
      </c>
      <c r="N23" s="51">
        <v>1.1385000000000001</v>
      </c>
      <c r="O23" s="50">
        <v>110.55</v>
      </c>
      <c r="P23" s="43">
        <v>22850.18</v>
      </c>
      <c r="Q23" s="43">
        <v>22746.23</v>
      </c>
      <c r="R23" s="49">
        <f t="shared" si="3"/>
        <v>26350.461133069828</v>
      </c>
      <c r="S23" s="48">
        <v>1.3189</v>
      </c>
    </row>
    <row r="24" spans="2:19">
      <c r="B24" s="47">
        <v>43546</v>
      </c>
      <c r="C24" s="46">
        <v>29000</v>
      </c>
      <c r="D24" s="45">
        <v>30000</v>
      </c>
      <c r="E24" s="44">
        <f t="shared" si="0"/>
        <v>29500</v>
      </c>
      <c r="F24" s="46">
        <v>29000</v>
      </c>
      <c r="G24" s="45">
        <v>30000</v>
      </c>
      <c r="H24" s="44">
        <f t="shared" si="1"/>
        <v>29500</v>
      </c>
      <c r="I24" s="46">
        <v>29000</v>
      </c>
      <c r="J24" s="45">
        <v>30000</v>
      </c>
      <c r="K24" s="44">
        <f t="shared" si="2"/>
        <v>29500</v>
      </c>
      <c r="L24" s="52">
        <v>30000</v>
      </c>
      <c r="M24" s="51">
        <v>1.3159000000000001</v>
      </c>
      <c r="N24" s="51">
        <v>1.1308</v>
      </c>
      <c r="O24" s="50">
        <v>110.22</v>
      </c>
      <c r="P24" s="43">
        <v>22798.080000000002</v>
      </c>
      <c r="Q24" s="43">
        <v>22694.61</v>
      </c>
      <c r="R24" s="49">
        <f t="shared" si="3"/>
        <v>26529.890343119914</v>
      </c>
      <c r="S24" s="48">
        <v>1.3219000000000001</v>
      </c>
    </row>
    <row r="25" spans="2:19">
      <c r="B25" s="47">
        <v>43549</v>
      </c>
      <c r="C25" s="46">
        <v>29000</v>
      </c>
      <c r="D25" s="45">
        <v>30000</v>
      </c>
      <c r="E25" s="44">
        <f t="shared" si="0"/>
        <v>29500</v>
      </c>
      <c r="F25" s="46">
        <v>29000</v>
      </c>
      <c r="G25" s="45">
        <v>30000</v>
      </c>
      <c r="H25" s="44">
        <f t="shared" si="1"/>
        <v>29500</v>
      </c>
      <c r="I25" s="46">
        <v>29000</v>
      </c>
      <c r="J25" s="45">
        <v>30000</v>
      </c>
      <c r="K25" s="44">
        <f t="shared" si="2"/>
        <v>29500</v>
      </c>
      <c r="L25" s="52">
        <v>30000</v>
      </c>
      <c r="M25" s="51">
        <v>1.3227</v>
      </c>
      <c r="N25" s="51">
        <v>1.1318999999999999</v>
      </c>
      <c r="O25" s="50">
        <v>110.07</v>
      </c>
      <c r="P25" s="43">
        <v>22680.880000000001</v>
      </c>
      <c r="Q25" s="43">
        <v>22578.46</v>
      </c>
      <c r="R25" s="49">
        <f t="shared" si="3"/>
        <v>26504.108136761199</v>
      </c>
      <c r="S25" s="48">
        <v>1.3287</v>
      </c>
    </row>
    <row r="26" spans="2:19">
      <c r="B26" s="47">
        <v>43550</v>
      </c>
      <c r="C26" s="46">
        <v>29000</v>
      </c>
      <c r="D26" s="45">
        <v>30000</v>
      </c>
      <c r="E26" s="44">
        <f t="shared" si="0"/>
        <v>29500</v>
      </c>
      <c r="F26" s="46">
        <v>29000</v>
      </c>
      <c r="G26" s="45">
        <v>30000</v>
      </c>
      <c r="H26" s="44">
        <f t="shared" si="1"/>
        <v>29500</v>
      </c>
      <c r="I26" s="46">
        <v>29000</v>
      </c>
      <c r="J26" s="45">
        <v>30000</v>
      </c>
      <c r="K26" s="44">
        <f t="shared" si="2"/>
        <v>29500</v>
      </c>
      <c r="L26" s="52">
        <v>30000</v>
      </c>
      <c r="M26" s="51">
        <v>1.3243</v>
      </c>
      <c r="N26" s="51">
        <v>1.1288</v>
      </c>
      <c r="O26" s="50">
        <v>110.48</v>
      </c>
      <c r="P26" s="43">
        <v>22653.48</v>
      </c>
      <c r="Q26" s="43">
        <v>22549.61</v>
      </c>
      <c r="R26" s="49">
        <f t="shared" si="3"/>
        <v>26576.895818568391</v>
      </c>
      <c r="S26" s="48">
        <v>1.3304</v>
      </c>
    </row>
    <row r="27" spans="2:19">
      <c r="B27" s="47">
        <v>43551</v>
      </c>
      <c r="C27" s="46">
        <v>29000</v>
      </c>
      <c r="D27" s="45">
        <v>30000</v>
      </c>
      <c r="E27" s="44">
        <f t="shared" si="0"/>
        <v>29500</v>
      </c>
      <c r="F27" s="46">
        <v>29000</v>
      </c>
      <c r="G27" s="45">
        <v>30000</v>
      </c>
      <c r="H27" s="44">
        <f t="shared" si="1"/>
        <v>29500</v>
      </c>
      <c r="I27" s="46">
        <v>29000</v>
      </c>
      <c r="J27" s="45">
        <v>30000</v>
      </c>
      <c r="K27" s="44">
        <f t="shared" si="2"/>
        <v>29500</v>
      </c>
      <c r="L27" s="52">
        <v>30000</v>
      </c>
      <c r="M27" s="51">
        <v>1.3240000000000001</v>
      </c>
      <c r="N27" s="51">
        <v>1.1272</v>
      </c>
      <c r="O27" s="50">
        <v>110.47</v>
      </c>
      <c r="P27" s="43">
        <v>22658.61</v>
      </c>
      <c r="Q27" s="43">
        <v>22558.09</v>
      </c>
      <c r="R27" s="49">
        <f t="shared" si="3"/>
        <v>26614.620298083748</v>
      </c>
      <c r="S27" s="48">
        <v>1.3299000000000001</v>
      </c>
    </row>
    <row r="28" spans="2:19">
      <c r="B28" s="47">
        <v>43552</v>
      </c>
      <c r="C28" s="46">
        <v>29000</v>
      </c>
      <c r="D28" s="45">
        <v>30000</v>
      </c>
      <c r="E28" s="44">
        <f t="shared" si="0"/>
        <v>29500</v>
      </c>
      <c r="F28" s="46">
        <v>29000</v>
      </c>
      <c r="G28" s="45">
        <v>30000</v>
      </c>
      <c r="H28" s="44">
        <f t="shared" si="1"/>
        <v>29500</v>
      </c>
      <c r="I28" s="46">
        <v>29000</v>
      </c>
      <c r="J28" s="45">
        <v>30000</v>
      </c>
      <c r="K28" s="44">
        <f t="shared" si="2"/>
        <v>29500</v>
      </c>
      <c r="L28" s="52">
        <v>30000</v>
      </c>
      <c r="M28" s="51">
        <v>1.3121</v>
      </c>
      <c r="N28" s="51">
        <v>1.1222000000000001</v>
      </c>
      <c r="O28" s="50">
        <v>110.52</v>
      </c>
      <c r="P28" s="43">
        <v>22864.11</v>
      </c>
      <c r="Q28" s="43">
        <v>22761.759999999998</v>
      </c>
      <c r="R28" s="49">
        <f t="shared" si="3"/>
        <v>26733.202637675993</v>
      </c>
      <c r="S28" s="48">
        <v>1.3180000000000001</v>
      </c>
    </row>
    <row r="29" spans="2:19">
      <c r="B29" s="47">
        <v>43553</v>
      </c>
      <c r="C29" s="46">
        <v>29900</v>
      </c>
      <c r="D29" s="45">
        <v>30000</v>
      </c>
      <c r="E29" s="44">
        <f t="shared" si="0"/>
        <v>29950</v>
      </c>
      <c r="F29" s="46">
        <v>29900</v>
      </c>
      <c r="G29" s="45">
        <v>30000</v>
      </c>
      <c r="H29" s="44">
        <f t="shared" si="1"/>
        <v>29950</v>
      </c>
      <c r="I29" s="46">
        <v>29450</v>
      </c>
      <c r="J29" s="45">
        <v>30450</v>
      </c>
      <c r="K29" s="44">
        <f t="shared" si="2"/>
        <v>29950</v>
      </c>
      <c r="L29" s="52">
        <v>30000</v>
      </c>
      <c r="M29" s="51">
        <v>1.3092999999999999</v>
      </c>
      <c r="N29" s="51">
        <v>1.1232</v>
      </c>
      <c r="O29" s="50">
        <v>110.82</v>
      </c>
      <c r="P29" s="43">
        <v>22913.01</v>
      </c>
      <c r="Q29" s="43">
        <v>22810.22</v>
      </c>
      <c r="R29" s="49">
        <f t="shared" si="3"/>
        <v>26709.401709401711</v>
      </c>
      <c r="S29" s="48">
        <v>1.3151999999999999</v>
      </c>
    </row>
    <row r="30" spans="2:19" s="10" customFormat="1">
      <c r="B30" s="42" t="s">
        <v>11</v>
      </c>
      <c r="C30" s="41">
        <f>ROUND(AVERAGE(C9:C29),2)</f>
        <v>30376.19</v>
      </c>
      <c r="D30" s="40">
        <f>ROUND(AVERAGE(D9:D29),2)</f>
        <v>31333.33</v>
      </c>
      <c r="E30" s="39">
        <f>ROUND(AVERAGE(C30:D30),2)</f>
        <v>30854.76</v>
      </c>
      <c r="F30" s="41">
        <f>ROUND(AVERAGE(F9:F29),2)</f>
        <v>30376.19</v>
      </c>
      <c r="G30" s="40">
        <f>ROUND(AVERAGE(G9:G29),2)</f>
        <v>31333.33</v>
      </c>
      <c r="H30" s="39">
        <f>ROUND(AVERAGE(F30:G30),2)</f>
        <v>30854.76</v>
      </c>
      <c r="I30" s="41">
        <f>ROUND(AVERAGE(I9:I29),2)</f>
        <v>30354.76</v>
      </c>
      <c r="J30" s="40">
        <f>ROUND(AVERAGE(J9:J29),2)</f>
        <v>31354.76</v>
      </c>
      <c r="K30" s="39">
        <f>ROUND(AVERAGE(I30:J30),2)</f>
        <v>30854.76</v>
      </c>
      <c r="L30" s="38">
        <f>ROUND(AVERAGE(L9:L29),2)</f>
        <v>31333.33</v>
      </c>
      <c r="M30" s="37">
        <f>ROUND(AVERAGE(M9:M29),4)</f>
        <v>1.3170999999999999</v>
      </c>
      <c r="N30" s="36">
        <f>ROUND(AVERAGE(N9:N29),4)</f>
        <v>1.1302000000000001</v>
      </c>
      <c r="O30" s="175">
        <f>ROUND(AVERAGE(O9:O29),2)</f>
        <v>111.19</v>
      </c>
      <c r="P30" s="35">
        <f>AVERAGE(P9:P29)</f>
        <v>23791.558095238095</v>
      </c>
      <c r="Q30" s="35">
        <f>AVERAGE(Q9:Q29)</f>
        <v>23683.829523809527</v>
      </c>
      <c r="R30" s="35">
        <f>AVERAGE(R9:R29)</f>
        <v>27723.786222698483</v>
      </c>
      <c r="S30" s="34">
        <f>AVERAGE(S9:S29)</f>
        <v>1.3231380952380956</v>
      </c>
    </row>
    <row r="31" spans="2:19" s="5" customFormat="1">
      <c r="B31" s="33" t="s">
        <v>12</v>
      </c>
      <c r="C31" s="32">
        <f t="shared" ref="C31:S31" si="4">MAX(C9:C29)</f>
        <v>32000</v>
      </c>
      <c r="D31" s="31">
        <f t="shared" si="4"/>
        <v>33000</v>
      </c>
      <c r="E31" s="30">
        <f t="shared" si="4"/>
        <v>32500</v>
      </c>
      <c r="F31" s="32">
        <f t="shared" si="4"/>
        <v>32000</v>
      </c>
      <c r="G31" s="31">
        <f t="shared" si="4"/>
        <v>33000</v>
      </c>
      <c r="H31" s="30">
        <f t="shared" si="4"/>
        <v>32500</v>
      </c>
      <c r="I31" s="32">
        <f t="shared" si="4"/>
        <v>32000</v>
      </c>
      <c r="J31" s="31">
        <f t="shared" si="4"/>
        <v>33000</v>
      </c>
      <c r="K31" s="30">
        <f t="shared" si="4"/>
        <v>32500</v>
      </c>
      <c r="L31" s="29">
        <f t="shared" si="4"/>
        <v>33000</v>
      </c>
      <c r="M31" s="28">
        <f t="shared" si="4"/>
        <v>1.3277000000000001</v>
      </c>
      <c r="N31" s="27">
        <f t="shared" si="4"/>
        <v>1.1385000000000001</v>
      </c>
      <c r="O31" s="26">
        <f t="shared" si="4"/>
        <v>111.95</v>
      </c>
      <c r="P31" s="25">
        <f t="shared" si="4"/>
        <v>25289.29</v>
      </c>
      <c r="Q31" s="25">
        <f t="shared" si="4"/>
        <v>25173.54</v>
      </c>
      <c r="R31" s="25">
        <f t="shared" si="4"/>
        <v>29406.52290144359</v>
      </c>
      <c r="S31" s="24">
        <f t="shared" si="4"/>
        <v>1.3337000000000001</v>
      </c>
    </row>
    <row r="32" spans="2:19" s="5" customFormat="1" ht="13.5" thickBot="1">
      <c r="B32" s="23" t="s">
        <v>13</v>
      </c>
      <c r="C32" s="22">
        <f t="shared" ref="C32:S32" si="5">MIN(C9:C29)</f>
        <v>29000</v>
      </c>
      <c r="D32" s="21">
        <f t="shared" si="5"/>
        <v>30000</v>
      </c>
      <c r="E32" s="20">
        <f t="shared" si="5"/>
        <v>29500</v>
      </c>
      <c r="F32" s="22">
        <f t="shared" si="5"/>
        <v>29000</v>
      </c>
      <c r="G32" s="21">
        <f t="shared" si="5"/>
        <v>30000</v>
      </c>
      <c r="H32" s="20">
        <f t="shared" si="5"/>
        <v>29500</v>
      </c>
      <c r="I32" s="22">
        <f t="shared" si="5"/>
        <v>29000</v>
      </c>
      <c r="J32" s="21">
        <f t="shared" si="5"/>
        <v>30000</v>
      </c>
      <c r="K32" s="20">
        <f t="shared" si="5"/>
        <v>29500</v>
      </c>
      <c r="L32" s="19">
        <f t="shared" si="5"/>
        <v>30000</v>
      </c>
      <c r="M32" s="18">
        <f t="shared" si="5"/>
        <v>1.3048999999999999</v>
      </c>
      <c r="N32" s="17">
        <f t="shared" si="5"/>
        <v>1.1222000000000001</v>
      </c>
      <c r="O32" s="16">
        <f t="shared" si="5"/>
        <v>110.07</v>
      </c>
      <c r="P32" s="15">
        <f t="shared" si="5"/>
        <v>22653.48</v>
      </c>
      <c r="Q32" s="15">
        <f t="shared" si="5"/>
        <v>22549.61</v>
      </c>
      <c r="R32" s="15">
        <f t="shared" si="5"/>
        <v>26350.461133069828</v>
      </c>
      <c r="S32" s="14">
        <f t="shared" si="5"/>
        <v>1.3109</v>
      </c>
    </row>
    <row r="34" spans="2:14">
      <c r="B34" s="7" t="s">
        <v>14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  <row r="35" spans="2:14">
      <c r="B35" s="7" t="s">
        <v>15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5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>
      <c r="B3" s="6" t="s">
        <v>19</v>
      </c>
    </row>
    <row r="4" spans="1:19">
      <c r="B4" s="61" t="s">
        <v>34</v>
      </c>
    </row>
    <row r="6" spans="1:19" ht="13.5" thickBot="1">
      <c r="B6" s="1">
        <v>43525</v>
      </c>
    </row>
    <row r="7" spans="1:19" ht="13.5" thickBot="1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3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5" thickBot="1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>
      <c r="B9" s="47">
        <v>43525</v>
      </c>
      <c r="C9" s="46">
        <v>24000</v>
      </c>
      <c r="D9" s="45">
        <v>26000</v>
      </c>
      <c r="E9" s="44">
        <f t="shared" ref="E9:E29" si="0">AVERAGE(C9:D9)</f>
        <v>25000</v>
      </c>
      <c r="F9" s="46">
        <v>24000</v>
      </c>
      <c r="G9" s="45">
        <v>26000</v>
      </c>
      <c r="H9" s="44">
        <f t="shared" ref="H9:H29" si="1">AVERAGE(F9:G9)</f>
        <v>25000</v>
      </c>
      <c r="I9" s="46">
        <v>24940</v>
      </c>
      <c r="J9" s="45">
        <v>25940</v>
      </c>
      <c r="K9" s="44">
        <f t="shared" ref="K9:K29" si="2">AVERAGE(I9:J9)</f>
        <v>25440</v>
      </c>
      <c r="L9" s="52">
        <v>26000</v>
      </c>
      <c r="M9" s="51">
        <v>1.3236000000000001</v>
      </c>
      <c r="N9" s="53">
        <v>1.1377999999999999</v>
      </c>
      <c r="O9" s="50">
        <v>111.85</v>
      </c>
      <c r="P9" s="43">
        <v>19643.400000000001</v>
      </c>
      <c r="Q9" s="43">
        <v>19553.28</v>
      </c>
      <c r="R9" s="49">
        <f t="shared" ref="R9:R29" si="3">L9/N9</f>
        <v>22851.116189136934</v>
      </c>
      <c r="S9" s="48">
        <v>1.3297000000000001</v>
      </c>
    </row>
    <row r="10" spans="1:19">
      <c r="B10" s="47">
        <v>43528</v>
      </c>
      <c r="C10" s="46">
        <v>24000</v>
      </c>
      <c r="D10" s="45">
        <v>26000</v>
      </c>
      <c r="E10" s="44">
        <f t="shared" si="0"/>
        <v>25000</v>
      </c>
      <c r="F10" s="46">
        <v>24000</v>
      </c>
      <c r="G10" s="45">
        <v>26000</v>
      </c>
      <c r="H10" s="44">
        <f t="shared" si="1"/>
        <v>25000</v>
      </c>
      <c r="I10" s="46">
        <v>24935</v>
      </c>
      <c r="J10" s="45">
        <v>25935</v>
      </c>
      <c r="K10" s="44">
        <f t="shared" si="2"/>
        <v>25435</v>
      </c>
      <c r="L10" s="52">
        <v>26000</v>
      </c>
      <c r="M10" s="51">
        <v>1.3202</v>
      </c>
      <c r="N10" s="51">
        <v>1.1334</v>
      </c>
      <c r="O10" s="50">
        <v>111.95</v>
      </c>
      <c r="P10" s="43">
        <v>19693.990000000002</v>
      </c>
      <c r="Q10" s="43">
        <v>19603.41</v>
      </c>
      <c r="R10" s="49">
        <f t="shared" si="3"/>
        <v>22939.827068995943</v>
      </c>
      <c r="S10" s="48">
        <v>1.3263</v>
      </c>
    </row>
    <row r="11" spans="1:19">
      <c r="B11" s="47">
        <v>43529</v>
      </c>
      <c r="C11" s="46">
        <v>24000</v>
      </c>
      <c r="D11" s="45">
        <v>26000</v>
      </c>
      <c r="E11" s="44">
        <f t="shared" si="0"/>
        <v>25000</v>
      </c>
      <c r="F11" s="46">
        <v>24000</v>
      </c>
      <c r="G11" s="45">
        <v>26000</v>
      </c>
      <c r="H11" s="44">
        <f t="shared" si="1"/>
        <v>25000</v>
      </c>
      <c r="I11" s="46">
        <v>24935</v>
      </c>
      <c r="J11" s="45">
        <v>25935</v>
      </c>
      <c r="K11" s="44">
        <f t="shared" si="2"/>
        <v>25435</v>
      </c>
      <c r="L11" s="52">
        <v>26000</v>
      </c>
      <c r="M11" s="51">
        <v>1.3121</v>
      </c>
      <c r="N11" s="51">
        <v>1.1325000000000001</v>
      </c>
      <c r="O11" s="50">
        <v>111.92</v>
      </c>
      <c r="P11" s="43">
        <v>19815.560000000001</v>
      </c>
      <c r="Q11" s="43">
        <v>19725.36</v>
      </c>
      <c r="R11" s="49">
        <f t="shared" si="3"/>
        <v>22958.057395143485</v>
      </c>
      <c r="S11" s="48">
        <v>1.3181</v>
      </c>
    </row>
    <row r="12" spans="1:19">
      <c r="B12" s="47">
        <v>43530</v>
      </c>
      <c r="C12" s="46">
        <v>24000</v>
      </c>
      <c r="D12" s="45">
        <v>26000</v>
      </c>
      <c r="E12" s="44">
        <f t="shared" si="0"/>
        <v>25000</v>
      </c>
      <c r="F12" s="46">
        <v>24000</v>
      </c>
      <c r="G12" s="45">
        <v>26000</v>
      </c>
      <c r="H12" s="44">
        <f t="shared" si="1"/>
        <v>25000</v>
      </c>
      <c r="I12" s="46">
        <v>24930</v>
      </c>
      <c r="J12" s="45">
        <v>25930</v>
      </c>
      <c r="K12" s="44">
        <f t="shared" si="2"/>
        <v>25430</v>
      </c>
      <c r="L12" s="52">
        <v>26000</v>
      </c>
      <c r="M12" s="51">
        <v>1.3147</v>
      </c>
      <c r="N12" s="51">
        <v>1.1303000000000001</v>
      </c>
      <c r="O12" s="50">
        <v>111.8</v>
      </c>
      <c r="P12" s="43">
        <v>19776.37</v>
      </c>
      <c r="Q12" s="43">
        <v>19686.53</v>
      </c>
      <c r="R12" s="49">
        <f t="shared" si="3"/>
        <v>23002.742634698752</v>
      </c>
      <c r="S12" s="48">
        <v>1.3207</v>
      </c>
    </row>
    <row r="13" spans="1:19">
      <c r="B13" s="47">
        <v>43531</v>
      </c>
      <c r="C13" s="46">
        <v>24000</v>
      </c>
      <c r="D13" s="45">
        <v>26000</v>
      </c>
      <c r="E13" s="44">
        <f t="shared" si="0"/>
        <v>25000</v>
      </c>
      <c r="F13" s="46">
        <v>24000</v>
      </c>
      <c r="G13" s="45">
        <v>26000</v>
      </c>
      <c r="H13" s="44">
        <f t="shared" si="1"/>
        <v>25000</v>
      </c>
      <c r="I13" s="46">
        <v>24930</v>
      </c>
      <c r="J13" s="45">
        <v>25930</v>
      </c>
      <c r="K13" s="44">
        <f t="shared" si="2"/>
        <v>25430</v>
      </c>
      <c r="L13" s="52">
        <v>26000</v>
      </c>
      <c r="M13" s="51">
        <v>1.3125</v>
      </c>
      <c r="N13" s="51">
        <v>1.1289</v>
      </c>
      <c r="O13" s="50">
        <v>111.75</v>
      </c>
      <c r="P13" s="43">
        <v>19809.52</v>
      </c>
      <c r="Q13" s="43">
        <v>19720.87</v>
      </c>
      <c r="R13" s="49">
        <f t="shared" si="3"/>
        <v>23031.269377269909</v>
      </c>
      <c r="S13" s="48">
        <v>1.3184</v>
      </c>
    </row>
    <row r="14" spans="1:19">
      <c r="B14" s="47">
        <v>43532</v>
      </c>
      <c r="C14" s="46">
        <v>24000</v>
      </c>
      <c r="D14" s="45">
        <v>26000</v>
      </c>
      <c r="E14" s="44">
        <f t="shared" si="0"/>
        <v>25000</v>
      </c>
      <c r="F14" s="46">
        <v>24000</v>
      </c>
      <c r="G14" s="45">
        <v>26000</v>
      </c>
      <c r="H14" s="44">
        <f t="shared" si="1"/>
        <v>25000</v>
      </c>
      <c r="I14" s="46">
        <v>24930</v>
      </c>
      <c r="J14" s="45">
        <v>25930</v>
      </c>
      <c r="K14" s="44">
        <f t="shared" si="2"/>
        <v>25430</v>
      </c>
      <c r="L14" s="52">
        <v>26000</v>
      </c>
      <c r="M14" s="51">
        <v>1.3071999999999999</v>
      </c>
      <c r="N14" s="51">
        <v>1.1222000000000001</v>
      </c>
      <c r="O14" s="50">
        <v>111.13</v>
      </c>
      <c r="P14" s="43">
        <v>19889.84</v>
      </c>
      <c r="Q14" s="43">
        <v>19800.47</v>
      </c>
      <c r="R14" s="49">
        <f t="shared" si="3"/>
        <v>23168.775619319193</v>
      </c>
      <c r="S14" s="48">
        <v>1.3130999999999999</v>
      </c>
    </row>
    <row r="15" spans="1:19">
      <c r="B15" s="47">
        <v>43535</v>
      </c>
      <c r="C15" s="46">
        <v>0.5</v>
      </c>
      <c r="D15" s="45">
        <v>1</v>
      </c>
      <c r="E15" s="44">
        <f t="shared" si="0"/>
        <v>0.75</v>
      </c>
      <c r="F15" s="46">
        <v>0.5</v>
      </c>
      <c r="G15" s="45">
        <v>1</v>
      </c>
      <c r="H15" s="44">
        <f t="shared" si="1"/>
        <v>0.75</v>
      </c>
      <c r="I15" s="46">
        <v>0.5</v>
      </c>
      <c r="J15" s="45">
        <v>1</v>
      </c>
      <c r="K15" s="44">
        <f t="shared" si="2"/>
        <v>0.75</v>
      </c>
      <c r="L15" s="52">
        <v>1</v>
      </c>
      <c r="M15" s="51">
        <v>1.3048999999999999</v>
      </c>
      <c r="N15" s="51">
        <v>1.1236999999999999</v>
      </c>
      <c r="O15" s="50">
        <v>111.13</v>
      </c>
      <c r="P15" s="43">
        <v>0.77</v>
      </c>
      <c r="Q15" s="43">
        <v>0.76</v>
      </c>
      <c r="R15" s="49">
        <f t="shared" si="3"/>
        <v>0.88991723769689424</v>
      </c>
      <c r="S15" s="48">
        <v>1.3109</v>
      </c>
    </row>
    <row r="16" spans="1:19">
      <c r="B16" s="47">
        <v>43536</v>
      </c>
      <c r="C16" s="46">
        <v>0.5</v>
      </c>
      <c r="D16" s="45">
        <v>1</v>
      </c>
      <c r="E16" s="44">
        <f t="shared" si="0"/>
        <v>0.75</v>
      </c>
      <c r="F16" s="46">
        <v>0.5</v>
      </c>
      <c r="G16" s="45">
        <v>1</v>
      </c>
      <c r="H16" s="44">
        <f t="shared" si="1"/>
        <v>0.75</v>
      </c>
      <c r="I16" s="46">
        <v>0.5</v>
      </c>
      <c r="J16" s="45">
        <v>1</v>
      </c>
      <c r="K16" s="44">
        <f t="shared" si="2"/>
        <v>0.75</v>
      </c>
      <c r="L16" s="52">
        <v>1</v>
      </c>
      <c r="M16" s="51">
        <v>1.3091999999999999</v>
      </c>
      <c r="N16" s="51">
        <v>1.1282000000000001</v>
      </c>
      <c r="O16" s="50">
        <v>111.2</v>
      </c>
      <c r="P16" s="43">
        <v>0.76</v>
      </c>
      <c r="Q16" s="43">
        <v>0.76</v>
      </c>
      <c r="R16" s="49">
        <f t="shared" si="3"/>
        <v>0.8863676653075695</v>
      </c>
      <c r="S16" s="48">
        <v>1.3150999999999999</v>
      </c>
    </row>
    <row r="17" spans="2:19">
      <c r="B17" s="47">
        <v>43537</v>
      </c>
      <c r="C17" s="46">
        <v>0.5</v>
      </c>
      <c r="D17" s="45">
        <v>1</v>
      </c>
      <c r="E17" s="44">
        <f t="shared" si="0"/>
        <v>0.75</v>
      </c>
      <c r="F17" s="46">
        <v>0.5</v>
      </c>
      <c r="G17" s="45">
        <v>1</v>
      </c>
      <c r="H17" s="44">
        <f t="shared" si="1"/>
        <v>0.75</v>
      </c>
      <c r="I17" s="46">
        <v>0.5</v>
      </c>
      <c r="J17" s="45">
        <v>1</v>
      </c>
      <c r="K17" s="44">
        <f t="shared" si="2"/>
        <v>0.75</v>
      </c>
      <c r="L17" s="52">
        <v>1</v>
      </c>
      <c r="M17" s="51">
        <v>1.3169</v>
      </c>
      <c r="N17" s="51">
        <v>1.1294</v>
      </c>
      <c r="O17" s="50">
        <v>111.4</v>
      </c>
      <c r="P17" s="43">
        <v>0.76</v>
      </c>
      <c r="Q17" s="43">
        <v>0.76</v>
      </c>
      <c r="R17" s="49">
        <f t="shared" si="3"/>
        <v>0.88542588985301929</v>
      </c>
      <c r="S17" s="48">
        <v>1.323</v>
      </c>
    </row>
    <row r="18" spans="2:19">
      <c r="B18" s="47">
        <v>43538</v>
      </c>
      <c r="C18" s="46">
        <v>0.5</v>
      </c>
      <c r="D18" s="45">
        <v>1</v>
      </c>
      <c r="E18" s="44">
        <f t="shared" si="0"/>
        <v>0.75</v>
      </c>
      <c r="F18" s="46">
        <v>0.5</v>
      </c>
      <c r="G18" s="45">
        <v>1</v>
      </c>
      <c r="H18" s="44">
        <f t="shared" si="1"/>
        <v>0.75</v>
      </c>
      <c r="I18" s="46">
        <v>0.5</v>
      </c>
      <c r="J18" s="45">
        <v>1</v>
      </c>
      <c r="K18" s="44">
        <f t="shared" si="2"/>
        <v>0.75</v>
      </c>
      <c r="L18" s="52">
        <v>1</v>
      </c>
      <c r="M18" s="51">
        <v>1.3277000000000001</v>
      </c>
      <c r="N18" s="51">
        <v>1.1301000000000001</v>
      </c>
      <c r="O18" s="50">
        <v>111.65</v>
      </c>
      <c r="P18" s="43">
        <v>0.75</v>
      </c>
      <c r="Q18" s="43">
        <v>0.75</v>
      </c>
      <c r="R18" s="49">
        <f t="shared" si="3"/>
        <v>0.88487744447394023</v>
      </c>
      <c r="S18" s="48">
        <v>1.3337000000000001</v>
      </c>
    </row>
    <row r="19" spans="2:19">
      <c r="B19" s="47">
        <v>43539</v>
      </c>
      <c r="C19" s="46">
        <v>0.5</v>
      </c>
      <c r="D19" s="45">
        <v>1</v>
      </c>
      <c r="E19" s="44">
        <f t="shared" si="0"/>
        <v>0.75</v>
      </c>
      <c r="F19" s="46">
        <v>0.5</v>
      </c>
      <c r="G19" s="45">
        <v>1</v>
      </c>
      <c r="H19" s="44">
        <f t="shared" si="1"/>
        <v>0.75</v>
      </c>
      <c r="I19" s="46">
        <v>0.5</v>
      </c>
      <c r="J19" s="45">
        <v>1</v>
      </c>
      <c r="K19" s="44">
        <f t="shared" si="2"/>
        <v>0.75</v>
      </c>
      <c r="L19" s="52">
        <v>1</v>
      </c>
      <c r="M19" s="51">
        <v>1.3234999999999999</v>
      </c>
      <c r="N19" s="51">
        <v>1.1303000000000001</v>
      </c>
      <c r="O19" s="50">
        <v>111.66</v>
      </c>
      <c r="P19" s="43">
        <v>0.76</v>
      </c>
      <c r="Q19" s="43">
        <v>0.75</v>
      </c>
      <c r="R19" s="49">
        <f t="shared" si="3"/>
        <v>0.88472087056533655</v>
      </c>
      <c r="S19" s="48">
        <v>1.3294999999999999</v>
      </c>
    </row>
    <row r="20" spans="2:19">
      <c r="B20" s="47">
        <v>43542</v>
      </c>
      <c r="C20" s="46">
        <v>0.5</v>
      </c>
      <c r="D20" s="45">
        <v>1</v>
      </c>
      <c r="E20" s="44">
        <f t="shared" si="0"/>
        <v>0.75</v>
      </c>
      <c r="F20" s="46">
        <v>0.5</v>
      </c>
      <c r="G20" s="45">
        <v>1</v>
      </c>
      <c r="H20" s="44">
        <f t="shared" si="1"/>
        <v>0.75</v>
      </c>
      <c r="I20" s="46">
        <v>0.5</v>
      </c>
      <c r="J20" s="45">
        <v>1</v>
      </c>
      <c r="K20" s="44">
        <f t="shared" si="2"/>
        <v>0.75</v>
      </c>
      <c r="L20" s="52">
        <v>1</v>
      </c>
      <c r="M20" s="51">
        <v>1.3243</v>
      </c>
      <c r="N20" s="51">
        <v>1.1348</v>
      </c>
      <c r="O20" s="50">
        <v>111.54</v>
      </c>
      <c r="P20" s="43">
        <v>0.76</v>
      </c>
      <c r="Q20" s="43">
        <v>0.75</v>
      </c>
      <c r="R20" s="49">
        <f t="shared" si="3"/>
        <v>0.88121254846669017</v>
      </c>
      <c r="S20" s="48">
        <v>1.3303</v>
      </c>
    </row>
    <row r="21" spans="2:19">
      <c r="B21" s="47">
        <v>43543</v>
      </c>
      <c r="C21" s="46">
        <v>0.5</v>
      </c>
      <c r="D21" s="45">
        <v>1</v>
      </c>
      <c r="E21" s="44">
        <f t="shared" si="0"/>
        <v>0.75</v>
      </c>
      <c r="F21" s="46">
        <v>0.5</v>
      </c>
      <c r="G21" s="45">
        <v>1</v>
      </c>
      <c r="H21" s="44">
        <f t="shared" si="1"/>
        <v>0.75</v>
      </c>
      <c r="I21" s="46">
        <v>0.5</v>
      </c>
      <c r="J21" s="45">
        <v>1</v>
      </c>
      <c r="K21" s="44">
        <f t="shared" si="2"/>
        <v>0.75</v>
      </c>
      <c r="L21" s="52">
        <v>1</v>
      </c>
      <c r="M21" s="51">
        <v>1.3270999999999999</v>
      </c>
      <c r="N21" s="51">
        <v>1.1352</v>
      </c>
      <c r="O21" s="50">
        <v>111.43</v>
      </c>
      <c r="P21" s="43">
        <v>0.75</v>
      </c>
      <c r="Q21" s="43">
        <v>0.75</v>
      </c>
      <c r="R21" s="49">
        <f t="shared" si="3"/>
        <v>0.88090204369274139</v>
      </c>
      <c r="S21" s="48">
        <v>1.3331</v>
      </c>
    </row>
    <row r="22" spans="2:19">
      <c r="B22" s="47">
        <v>43544</v>
      </c>
      <c r="C22" s="46">
        <v>0.5</v>
      </c>
      <c r="D22" s="45">
        <v>1</v>
      </c>
      <c r="E22" s="44">
        <f t="shared" si="0"/>
        <v>0.75</v>
      </c>
      <c r="F22" s="46">
        <v>0.5</v>
      </c>
      <c r="G22" s="45">
        <v>1</v>
      </c>
      <c r="H22" s="44">
        <f t="shared" si="1"/>
        <v>0.75</v>
      </c>
      <c r="I22" s="46">
        <v>0.5</v>
      </c>
      <c r="J22" s="45">
        <v>1</v>
      </c>
      <c r="K22" s="44">
        <f t="shared" si="2"/>
        <v>0.75</v>
      </c>
      <c r="L22" s="52">
        <v>1</v>
      </c>
      <c r="M22" s="51">
        <v>1.3149999999999999</v>
      </c>
      <c r="N22" s="51">
        <v>1.1355</v>
      </c>
      <c r="O22" s="50">
        <v>111.47</v>
      </c>
      <c r="P22" s="43">
        <v>0.76</v>
      </c>
      <c r="Q22" s="43">
        <v>0.76</v>
      </c>
      <c r="R22" s="49">
        <f t="shared" si="3"/>
        <v>0.8806693086745927</v>
      </c>
      <c r="S22" s="48">
        <v>1.321</v>
      </c>
    </row>
    <row r="23" spans="2:19">
      <c r="B23" s="47">
        <v>43545</v>
      </c>
      <c r="C23" s="46">
        <v>0.5</v>
      </c>
      <c r="D23" s="45">
        <v>1</v>
      </c>
      <c r="E23" s="44">
        <f t="shared" si="0"/>
        <v>0.75</v>
      </c>
      <c r="F23" s="46">
        <v>0.5</v>
      </c>
      <c r="G23" s="45">
        <v>1</v>
      </c>
      <c r="H23" s="44">
        <f t="shared" si="1"/>
        <v>0.75</v>
      </c>
      <c r="I23" s="46">
        <v>0.5</v>
      </c>
      <c r="J23" s="45">
        <v>1</v>
      </c>
      <c r="K23" s="44">
        <f t="shared" si="2"/>
        <v>0.75</v>
      </c>
      <c r="L23" s="52">
        <v>1</v>
      </c>
      <c r="M23" s="51">
        <v>1.3129</v>
      </c>
      <c r="N23" s="51">
        <v>1.1385000000000001</v>
      </c>
      <c r="O23" s="50">
        <v>110.55</v>
      </c>
      <c r="P23" s="43">
        <v>0.76</v>
      </c>
      <c r="Q23" s="43">
        <v>0.76</v>
      </c>
      <c r="R23" s="49">
        <f t="shared" si="3"/>
        <v>0.87834870443566093</v>
      </c>
      <c r="S23" s="48">
        <v>1.3189</v>
      </c>
    </row>
    <row r="24" spans="2:19">
      <c r="B24" s="47">
        <v>43546</v>
      </c>
      <c r="C24" s="46">
        <v>0.5</v>
      </c>
      <c r="D24" s="45">
        <v>1</v>
      </c>
      <c r="E24" s="44">
        <f t="shared" si="0"/>
        <v>0.75</v>
      </c>
      <c r="F24" s="46">
        <v>0.5</v>
      </c>
      <c r="G24" s="45">
        <v>1</v>
      </c>
      <c r="H24" s="44">
        <f t="shared" si="1"/>
        <v>0.75</v>
      </c>
      <c r="I24" s="46">
        <v>0.5</v>
      </c>
      <c r="J24" s="45">
        <v>1</v>
      </c>
      <c r="K24" s="44">
        <f t="shared" si="2"/>
        <v>0.75</v>
      </c>
      <c r="L24" s="52">
        <v>1</v>
      </c>
      <c r="M24" s="51">
        <v>1.3159000000000001</v>
      </c>
      <c r="N24" s="51">
        <v>1.1308</v>
      </c>
      <c r="O24" s="50">
        <v>110.22</v>
      </c>
      <c r="P24" s="43">
        <v>0.76</v>
      </c>
      <c r="Q24" s="43">
        <v>0.76</v>
      </c>
      <c r="R24" s="49">
        <f t="shared" si="3"/>
        <v>0.8843296781039971</v>
      </c>
      <c r="S24" s="48">
        <v>1.3219000000000001</v>
      </c>
    </row>
    <row r="25" spans="2:19">
      <c r="B25" s="47">
        <v>43549</v>
      </c>
      <c r="C25" s="46">
        <v>0.5</v>
      </c>
      <c r="D25" s="45">
        <v>1</v>
      </c>
      <c r="E25" s="44">
        <f t="shared" si="0"/>
        <v>0.75</v>
      </c>
      <c r="F25" s="46">
        <v>0.5</v>
      </c>
      <c r="G25" s="45">
        <v>1</v>
      </c>
      <c r="H25" s="44">
        <f t="shared" si="1"/>
        <v>0.75</v>
      </c>
      <c r="I25" s="46">
        <v>0.5</v>
      </c>
      <c r="J25" s="45">
        <v>1</v>
      </c>
      <c r="K25" s="44">
        <f t="shared" si="2"/>
        <v>0.75</v>
      </c>
      <c r="L25" s="52">
        <v>1</v>
      </c>
      <c r="M25" s="51">
        <v>1.3227</v>
      </c>
      <c r="N25" s="51">
        <v>1.1318999999999999</v>
      </c>
      <c r="O25" s="50">
        <v>110.07</v>
      </c>
      <c r="P25" s="43">
        <v>0.76</v>
      </c>
      <c r="Q25" s="43">
        <v>0.75</v>
      </c>
      <c r="R25" s="49">
        <f t="shared" si="3"/>
        <v>0.88347027122537336</v>
      </c>
      <c r="S25" s="48">
        <v>1.3287</v>
      </c>
    </row>
    <row r="26" spans="2:19">
      <c r="B26" s="47">
        <v>43550</v>
      </c>
      <c r="C26" s="46">
        <v>0.5</v>
      </c>
      <c r="D26" s="45">
        <v>1</v>
      </c>
      <c r="E26" s="44">
        <f t="shared" si="0"/>
        <v>0.75</v>
      </c>
      <c r="F26" s="46">
        <v>0.5</v>
      </c>
      <c r="G26" s="45">
        <v>1</v>
      </c>
      <c r="H26" s="44">
        <f t="shared" si="1"/>
        <v>0.75</v>
      </c>
      <c r="I26" s="46">
        <v>0.5</v>
      </c>
      <c r="J26" s="45">
        <v>1</v>
      </c>
      <c r="K26" s="44">
        <f t="shared" si="2"/>
        <v>0.75</v>
      </c>
      <c r="L26" s="52">
        <v>1</v>
      </c>
      <c r="M26" s="51">
        <v>1.3243</v>
      </c>
      <c r="N26" s="51">
        <v>1.1288</v>
      </c>
      <c r="O26" s="50">
        <v>110.48</v>
      </c>
      <c r="P26" s="43">
        <v>0.76</v>
      </c>
      <c r="Q26" s="43">
        <v>0.75</v>
      </c>
      <c r="R26" s="49">
        <f t="shared" si="3"/>
        <v>0.88589652728561297</v>
      </c>
      <c r="S26" s="48">
        <v>1.3304</v>
      </c>
    </row>
    <row r="27" spans="2:19">
      <c r="B27" s="47">
        <v>43551</v>
      </c>
      <c r="C27" s="46">
        <v>0.5</v>
      </c>
      <c r="D27" s="45">
        <v>1</v>
      </c>
      <c r="E27" s="44">
        <f t="shared" si="0"/>
        <v>0.75</v>
      </c>
      <c r="F27" s="46">
        <v>0.5</v>
      </c>
      <c r="G27" s="45">
        <v>1</v>
      </c>
      <c r="H27" s="44">
        <f t="shared" si="1"/>
        <v>0.75</v>
      </c>
      <c r="I27" s="46">
        <v>0.5</v>
      </c>
      <c r="J27" s="45">
        <v>1</v>
      </c>
      <c r="K27" s="44">
        <f t="shared" si="2"/>
        <v>0.75</v>
      </c>
      <c r="L27" s="52">
        <v>1</v>
      </c>
      <c r="M27" s="51">
        <v>1.3240000000000001</v>
      </c>
      <c r="N27" s="51">
        <v>1.1272</v>
      </c>
      <c r="O27" s="50">
        <v>110.47</v>
      </c>
      <c r="P27" s="43">
        <v>0.76</v>
      </c>
      <c r="Q27" s="43">
        <v>0.75</v>
      </c>
      <c r="R27" s="49">
        <f t="shared" si="3"/>
        <v>0.88715400993612492</v>
      </c>
      <c r="S27" s="48">
        <v>1.3299000000000001</v>
      </c>
    </row>
    <row r="28" spans="2:19">
      <c r="B28" s="47">
        <v>43552</v>
      </c>
      <c r="C28" s="46">
        <v>0.5</v>
      </c>
      <c r="D28" s="45">
        <v>1</v>
      </c>
      <c r="E28" s="44">
        <f t="shared" si="0"/>
        <v>0.75</v>
      </c>
      <c r="F28" s="46">
        <v>0.5</v>
      </c>
      <c r="G28" s="45">
        <v>1</v>
      </c>
      <c r="H28" s="44">
        <f t="shared" si="1"/>
        <v>0.75</v>
      </c>
      <c r="I28" s="46">
        <v>0.5</v>
      </c>
      <c r="J28" s="45">
        <v>1</v>
      </c>
      <c r="K28" s="44">
        <f t="shared" si="2"/>
        <v>0.75</v>
      </c>
      <c r="L28" s="52">
        <v>1</v>
      </c>
      <c r="M28" s="51">
        <v>1.3121</v>
      </c>
      <c r="N28" s="51">
        <v>1.1222000000000001</v>
      </c>
      <c r="O28" s="50">
        <v>110.52</v>
      </c>
      <c r="P28" s="43">
        <v>0.76</v>
      </c>
      <c r="Q28" s="43">
        <v>0.76</v>
      </c>
      <c r="R28" s="49">
        <f t="shared" si="3"/>
        <v>0.89110675458919975</v>
      </c>
      <c r="S28" s="48">
        <v>1.3180000000000001</v>
      </c>
    </row>
    <row r="29" spans="2:19">
      <c r="B29" s="47">
        <v>43553</v>
      </c>
      <c r="C29" s="46">
        <v>0.5</v>
      </c>
      <c r="D29" s="45">
        <v>1</v>
      </c>
      <c r="E29" s="44">
        <f t="shared" si="0"/>
        <v>0.75</v>
      </c>
      <c r="F29" s="46">
        <v>0.5</v>
      </c>
      <c r="G29" s="45">
        <v>1</v>
      </c>
      <c r="H29" s="44">
        <f t="shared" si="1"/>
        <v>0.75</v>
      </c>
      <c r="I29" s="46">
        <v>0.5</v>
      </c>
      <c r="J29" s="45">
        <v>1</v>
      </c>
      <c r="K29" s="44">
        <f t="shared" si="2"/>
        <v>0.75</v>
      </c>
      <c r="L29" s="52">
        <v>1</v>
      </c>
      <c r="M29" s="51">
        <v>1.3092999999999999</v>
      </c>
      <c r="N29" s="51">
        <v>1.1232</v>
      </c>
      <c r="O29" s="50">
        <v>110.82</v>
      </c>
      <c r="P29" s="43">
        <v>0.76</v>
      </c>
      <c r="Q29" s="43">
        <v>0.76</v>
      </c>
      <c r="R29" s="49">
        <f t="shared" si="3"/>
        <v>0.8903133903133903</v>
      </c>
      <c r="S29" s="48">
        <v>1.3151999999999999</v>
      </c>
    </row>
    <row r="30" spans="2:19" s="10" customFormat="1">
      <c r="B30" s="42" t="s">
        <v>11</v>
      </c>
      <c r="C30" s="41">
        <f>ROUND(AVERAGE(C9:C29),2)</f>
        <v>6857.5</v>
      </c>
      <c r="D30" s="40">
        <f>ROUND(AVERAGE(D9:D29),2)</f>
        <v>7429.29</v>
      </c>
      <c r="E30" s="39">
        <f>ROUND(AVERAGE(C30:D30),2)</f>
        <v>7143.4</v>
      </c>
      <c r="F30" s="41">
        <f>ROUND(AVERAGE(F9:F29),2)</f>
        <v>6857.5</v>
      </c>
      <c r="G30" s="40">
        <f>ROUND(AVERAGE(G9:G29),2)</f>
        <v>7429.29</v>
      </c>
      <c r="H30" s="39">
        <f>ROUND(AVERAGE(F30:G30),2)</f>
        <v>7143.4</v>
      </c>
      <c r="I30" s="41">
        <f>ROUND(AVERAGE(I9:I29),2)</f>
        <v>7124.17</v>
      </c>
      <c r="J30" s="40">
        <f>ROUND(AVERAGE(J9:J29),2)</f>
        <v>7410.24</v>
      </c>
      <c r="K30" s="39">
        <f>ROUND(AVERAGE(I30:J30),2)</f>
        <v>7267.21</v>
      </c>
      <c r="L30" s="38">
        <f>ROUND(AVERAGE(L9:L29),2)</f>
        <v>7429.29</v>
      </c>
      <c r="M30" s="37">
        <f>ROUND(AVERAGE(M9:M29),4)</f>
        <v>1.3170999999999999</v>
      </c>
      <c r="N30" s="36">
        <f>ROUND(AVERAGE(N9:N29),4)</f>
        <v>1.1302000000000001</v>
      </c>
      <c r="O30" s="175">
        <f>ROUND(AVERAGE(O9:O29),2)</f>
        <v>111.19</v>
      </c>
      <c r="P30" s="35">
        <f>AVERAGE(P9:P29)</f>
        <v>5649.5271428571396</v>
      </c>
      <c r="Q30" s="35">
        <f>AVERAGE(Q9:Q29)</f>
        <v>5623.8690476190459</v>
      </c>
      <c r="R30" s="35">
        <f>AVERAGE(R9:R29)</f>
        <v>6569.764904614708</v>
      </c>
      <c r="S30" s="34">
        <f>AVERAGE(S9:S29)</f>
        <v>1.3231380952380956</v>
      </c>
    </row>
    <row r="31" spans="2:19" s="5" customFormat="1">
      <c r="B31" s="33" t="s">
        <v>12</v>
      </c>
      <c r="C31" s="32">
        <f t="shared" ref="C31:S31" si="4">MAX(C9:C29)</f>
        <v>24000</v>
      </c>
      <c r="D31" s="31">
        <f t="shared" si="4"/>
        <v>26000</v>
      </c>
      <c r="E31" s="30">
        <f t="shared" si="4"/>
        <v>25000</v>
      </c>
      <c r="F31" s="32">
        <f t="shared" si="4"/>
        <v>24000</v>
      </c>
      <c r="G31" s="31">
        <f t="shared" si="4"/>
        <v>26000</v>
      </c>
      <c r="H31" s="30">
        <f t="shared" si="4"/>
        <v>25000</v>
      </c>
      <c r="I31" s="32">
        <f t="shared" si="4"/>
        <v>24940</v>
      </c>
      <c r="J31" s="31">
        <f t="shared" si="4"/>
        <v>25940</v>
      </c>
      <c r="K31" s="30">
        <f t="shared" si="4"/>
        <v>25440</v>
      </c>
      <c r="L31" s="29">
        <f t="shared" si="4"/>
        <v>26000</v>
      </c>
      <c r="M31" s="28">
        <f t="shared" si="4"/>
        <v>1.3277000000000001</v>
      </c>
      <c r="N31" s="27">
        <f t="shared" si="4"/>
        <v>1.1385000000000001</v>
      </c>
      <c r="O31" s="26">
        <f t="shared" si="4"/>
        <v>111.95</v>
      </c>
      <c r="P31" s="25">
        <f t="shared" si="4"/>
        <v>19889.84</v>
      </c>
      <c r="Q31" s="25">
        <f t="shared" si="4"/>
        <v>19800.47</v>
      </c>
      <c r="R31" s="25">
        <f t="shared" si="4"/>
        <v>23168.775619319193</v>
      </c>
      <c r="S31" s="24">
        <f t="shared" si="4"/>
        <v>1.3337000000000001</v>
      </c>
    </row>
    <row r="32" spans="2:19" s="5" customFormat="1" ht="13.5" thickBot="1">
      <c r="B32" s="23" t="s">
        <v>13</v>
      </c>
      <c r="C32" s="22">
        <f t="shared" ref="C32:S32" si="5">MIN(C9:C29)</f>
        <v>0.5</v>
      </c>
      <c r="D32" s="21">
        <f t="shared" si="5"/>
        <v>1</v>
      </c>
      <c r="E32" s="20">
        <f t="shared" si="5"/>
        <v>0.75</v>
      </c>
      <c r="F32" s="22">
        <f t="shared" si="5"/>
        <v>0.5</v>
      </c>
      <c r="G32" s="21">
        <f t="shared" si="5"/>
        <v>1</v>
      </c>
      <c r="H32" s="20">
        <f t="shared" si="5"/>
        <v>0.75</v>
      </c>
      <c r="I32" s="22">
        <f t="shared" si="5"/>
        <v>0.5</v>
      </c>
      <c r="J32" s="21">
        <f t="shared" si="5"/>
        <v>1</v>
      </c>
      <c r="K32" s="20">
        <f t="shared" si="5"/>
        <v>0.75</v>
      </c>
      <c r="L32" s="19">
        <f t="shared" si="5"/>
        <v>1</v>
      </c>
      <c r="M32" s="18">
        <f t="shared" si="5"/>
        <v>1.3048999999999999</v>
      </c>
      <c r="N32" s="17">
        <f t="shared" si="5"/>
        <v>1.1222000000000001</v>
      </c>
      <c r="O32" s="16">
        <f t="shared" si="5"/>
        <v>110.07</v>
      </c>
      <c r="P32" s="15">
        <f t="shared" si="5"/>
        <v>0.75</v>
      </c>
      <c r="Q32" s="15">
        <f t="shared" si="5"/>
        <v>0.75</v>
      </c>
      <c r="R32" s="15">
        <f t="shared" si="5"/>
        <v>0.87834870443566093</v>
      </c>
      <c r="S32" s="14">
        <f t="shared" si="5"/>
        <v>1.3109</v>
      </c>
    </row>
    <row r="34" spans="2:14">
      <c r="B34" s="7" t="s">
        <v>14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  <row r="35" spans="2:14">
      <c r="B35" s="7" t="s">
        <v>15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B2:J34"/>
  <sheetViews>
    <sheetView workbookViewId="0"/>
  </sheetViews>
  <sheetFormatPr defaultRowHeight="12.75"/>
  <cols>
    <col min="3" max="3" width="12.140625" customWidth="1"/>
    <col min="4" max="4" width="19.7109375" customWidth="1"/>
    <col min="6" max="6" width="12.140625" customWidth="1"/>
    <col min="7" max="7" width="19.7109375" customWidth="1"/>
    <col min="9" max="9" width="12.140625" customWidth="1"/>
    <col min="10" max="10" width="19.7109375" customWidth="1"/>
  </cols>
  <sheetData>
    <row r="2" spans="2:10">
      <c r="B2" s="76" t="s">
        <v>41</v>
      </c>
    </row>
    <row r="3" spans="2:10" ht="13.5" thickBot="1"/>
    <row r="4" spans="2:10">
      <c r="C4" s="189" t="s">
        <v>40</v>
      </c>
      <c r="D4" s="190"/>
      <c r="F4" s="189" t="s">
        <v>39</v>
      </c>
      <c r="G4" s="190"/>
      <c r="I4" s="189" t="s">
        <v>38</v>
      </c>
      <c r="J4" s="190"/>
    </row>
    <row r="5" spans="2:10">
      <c r="C5" s="75">
        <v>43553</v>
      </c>
      <c r="D5" s="74"/>
      <c r="F5" s="75">
        <v>43553</v>
      </c>
      <c r="G5" s="74"/>
      <c r="I5" s="75">
        <v>43553</v>
      </c>
      <c r="J5" s="74"/>
    </row>
    <row r="6" spans="2:10">
      <c r="C6" s="73"/>
      <c r="D6" s="72" t="s">
        <v>37</v>
      </c>
      <c r="F6" s="73"/>
      <c r="G6" s="72" t="s">
        <v>37</v>
      </c>
      <c r="I6" s="73"/>
      <c r="J6" s="72" t="s">
        <v>37</v>
      </c>
    </row>
    <row r="7" spans="2:10">
      <c r="C7" s="71"/>
      <c r="D7" s="70"/>
      <c r="F7" s="71"/>
      <c r="G7" s="70"/>
      <c r="I7" s="71"/>
      <c r="J7" s="70"/>
    </row>
    <row r="8" spans="2:10">
      <c r="C8" s="69">
        <v>43525</v>
      </c>
      <c r="D8" s="68">
        <v>6499.85</v>
      </c>
      <c r="F8" s="69">
        <f t="shared" ref="F8:F28" si="0">C8</f>
        <v>43525</v>
      </c>
      <c r="G8" s="68">
        <v>1911.25</v>
      </c>
      <c r="I8" s="69">
        <f t="shared" ref="I8:I28" si="1">C8</f>
        <v>43525</v>
      </c>
      <c r="J8" s="68">
        <v>2791.87</v>
      </c>
    </row>
    <row r="9" spans="2:10">
      <c r="C9" s="69">
        <v>43528</v>
      </c>
      <c r="D9" s="68">
        <v>6454.36</v>
      </c>
      <c r="F9" s="69">
        <f t="shared" si="0"/>
        <v>43528</v>
      </c>
      <c r="G9" s="68">
        <v>1913</v>
      </c>
      <c r="I9" s="69">
        <f t="shared" si="1"/>
        <v>43528</v>
      </c>
      <c r="J9" s="68">
        <v>2783.5</v>
      </c>
    </row>
    <row r="10" spans="2:10">
      <c r="C10" s="69">
        <v>43529</v>
      </c>
      <c r="D10" s="68">
        <v>6462.5</v>
      </c>
      <c r="F10" s="69">
        <f t="shared" si="0"/>
        <v>43529</v>
      </c>
      <c r="G10" s="68">
        <v>1884.5</v>
      </c>
      <c r="I10" s="69">
        <f t="shared" si="1"/>
        <v>43529</v>
      </c>
      <c r="J10" s="68">
        <v>2751.5</v>
      </c>
    </row>
    <row r="11" spans="2:10">
      <c r="C11" s="69">
        <v>43530</v>
      </c>
      <c r="D11" s="68">
        <v>6456.34</v>
      </c>
      <c r="F11" s="69">
        <f t="shared" si="0"/>
        <v>43530</v>
      </c>
      <c r="G11" s="68">
        <v>1870.07</v>
      </c>
      <c r="I11" s="69">
        <f t="shared" si="1"/>
        <v>43530</v>
      </c>
      <c r="J11" s="68">
        <v>2762.01</v>
      </c>
    </row>
    <row r="12" spans="2:10">
      <c r="C12" s="69">
        <v>43531</v>
      </c>
      <c r="D12" s="68">
        <v>6427.01</v>
      </c>
      <c r="F12" s="69">
        <f t="shared" si="0"/>
        <v>43531</v>
      </c>
      <c r="G12" s="68">
        <v>1859</v>
      </c>
      <c r="I12" s="69">
        <f t="shared" si="1"/>
        <v>43531</v>
      </c>
      <c r="J12" s="68">
        <v>2769</v>
      </c>
    </row>
    <row r="13" spans="2:10">
      <c r="C13" s="69">
        <v>43532</v>
      </c>
      <c r="D13" s="68">
        <v>6399</v>
      </c>
      <c r="F13" s="69">
        <f t="shared" si="0"/>
        <v>43532</v>
      </c>
      <c r="G13" s="68">
        <v>1865.57</v>
      </c>
      <c r="I13" s="69">
        <f t="shared" si="1"/>
        <v>43532</v>
      </c>
      <c r="J13" s="68">
        <v>2713.52</v>
      </c>
    </row>
    <row r="14" spans="2:10">
      <c r="C14" s="69">
        <v>43535</v>
      </c>
      <c r="D14" s="68">
        <v>6415</v>
      </c>
      <c r="F14" s="69">
        <f t="shared" si="0"/>
        <v>43535</v>
      </c>
      <c r="G14" s="68">
        <v>1870.65</v>
      </c>
      <c r="I14" s="69">
        <f t="shared" si="1"/>
        <v>43535</v>
      </c>
      <c r="J14" s="68">
        <v>2748.42</v>
      </c>
    </row>
    <row r="15" spans="2:10">
      <c r="C15" s="69">
        <v>43536</v>
      </c>
      <c r="D15" s="68">
        <v>6466.01</v>
      </c>
      <c r="F15" s="69">
        <f t="shared" si="0"/>
        <v>43536</v>
      </c>
      <c r="G15" s="68">
        <v>1861.68</v>
      </c>
      <c r="I15" s="69">
        <f t="shared" si="1"/>
        <v>43536</v>
      </c>
      <c r="J15" s="68">
        <v>2767.88</v>
      </c>
    </row>
    <row r="16" spans="2:10">
      <c r="C16" s="69">
        <v>43537</v>
      </c>
      <c r="D16" s="68">
        <v>6457.5</v>
      </c>
      <c r="F16" s="69">
        <f t="shared" si="0"/>
        <v>43537</v>
      </c>
      <c r="G16" s="68">
        <v>1880.36</v>
      </c>
      <c r="I16" s="69">
        <f t="shared" si="1"/>
        <v>43537</v>
      </c>
      <c r="J16" s="68">
        <v>2836.87</v>
      </c>
    </row>
    <row r="17" spans="2:10">
      <c r="C17" s="69">
        <v>43538</v>
      </c>
      <c r="D17" s="68">
        <v>6446.46</v>
      </c>
      <c r="F17" s="69">
        <f t="shared" si="0"/>
        <v>43538</v>
      </c>
      <c r="G17" s="68">
        <v>1905</v>
      </c>
      <c r="I17" s="69">
        <f t="shared" si="1"/>
        <v>43538</v>
      </c>
      <c r="J17" s="68">
        <v>2834.96</v>
      </c>
    </row>
    <row r="18" spans="2:10">
      <c r="C18" s="69">
        <v>43539</v>
      </c>
      <c r="D18" s="68">
        <v>6445.54</v>
      </c>
      <c r="F18" s="69">
        <f t="shared" si="0"/>
        <v>43539</v>
      </c>
      <c r="G18" s="68">
        <v>1907.74</v>
      </c>
      <c r="I18" s="69">
        <f t="shared" si="1"/>
        <v>43539</v>
      </c>
      <c r="J18" s="68">
        <v>2789</v>
      </c>
    </row>
    <row r="19" spans="2:10">
      <c r="C19" s="69">
        <v>43542</v>
      </c>
      <c r="D19" s="68">
        <v>6467.37</v>
      </c>
      <c r="F19" s="69">
        <f t="shared" si="0"/>
        <v>43542</v>
      </c>
      <c r="G19" s="68">
        <v>1900.8</v>
      </c>
      <c r="I19" s="69">
        <f t="shared" si="1"/>
        <v>43542</v>
      </c>
      <c r="J19" s="68">
        <v>2780.55</v>
      </c>
    </row>
    <row r="20" spans="2:10">
      <c r="C20" s="69">
        <v>43543</v>
      </c>
      <c r="D20" s="68">
        <v>6464.11</v>
      </c>
      <c r="F20" s="69">
        <f t="shared" si="0"/>
        <v>43543</v>
      </c>
      <c r="G20" s="68">
        <v>1932</v>
      </c>
      <c r="I20" s="69">
        <f t="shared" si="1"/>
        <v>43543</v>
      </c>
      <c r="J20" s="68">
        <v>2785.89</v>
      </c>
    </row>
    <row r="21" spans="2:10">
      <c r="C21" s="69">
        <v>43544</v>
      </c>
      <c r="D21" s="68">
        <v>6453.66</v>
      </c>
      <c r="F21" s="69">
        <f t="shared" si="0"/>
        <v>43544</v>
      </c>
      <c r="G21" s="68">
        <v>1945.7</v>
      </c>
      <c r="I21" s="69">
        <f t="shared" si="1"/>
        <v>43544</v>
      </c>
      <c r="J21" s="68">
        <v>2828.89</v>
      </c>
    </row>
    <row r="22" spans="2:10">
      <c r="C22" s="69">
        <v>43545</v>
      </c>
      <c r="D22" s="68">
        <v>6516.5</v>
      </c>
      <c r="F22" s="69">
        <f t="shared" si="0"/>
        <v>43545</v>
      </c>
      <c r="G22" s="68">
        <v>1936.46</v>
      </c>
      <c r="I22" s="69">
        <f t="shared" si="1"/>
        <v>43545</v>
      </c>
      <c r="J22" s="68">
        <v>2866.82</v>
      </c>
    </row>
    <row r="23" spans="2:10">
      <c r="C23" s="69">
        <v>43546</v>
      </c>
      <c r="D23" s="68">
        <v>6432</v>
      </c>
      <c r="F23" s="69">
        <f t="shared" si="0"/>
        <v>43546</v>
      </c>
      <c r="G23" s="68">
        <v>1906.19</v>
      </c>
      <c r="I23" s="69">
        <f t="shared" si="1"/>
        <v>43546</v>
      </c>
      <c r="J23" s="68">
        <v>2852.95</v>
      </c>
    </row>
    <row r="24" spans="2:10">
      <c r="C24" s="69">
        <v>43549</v>
      </c>
      <c r="D24" s="68">
        <v>6296.9</v>
      </c>
      <c r="F24" s="69">
        <f t="shared" si="0"/>
        <v>43549</v>
      </c>
      <c r="G24" s="68">
        <v>1894</v>
      </c>
      <c r="I24" s="69">
        <f t="shared" si="1"/>
        <v>43549</v>
      </c>
      <c r="J24" s="68">
        <v>2796.85</v>
      </c>
    </row>
    <row r="25" spans="2:10">
      <c r="C25" s="69">
        <v>43550</v>
      </c>
      <c r="D25" s="68">
        <v>6325</v>
      </c>
      <c r="F25" s="69">
        <f t="shared" si="0"/>
        <v>43550</v>
      </c>
      <c r="G25" s="68">
        <v>1888.12</v>
      </c>
      <c r="I25" s="69">
        <f t="shared" si="1"/>
        <v>43550</v>
      </c>
      <c r="J25" s="68">
        <v>2848.93</v>
      </c>
    </row>
    <row r="26" spans="2:10">
      <c r="C26" s="69">
        <v>43551</v>
      </c>
      <c r="D26" s="68">
        <v>6347.29</v>
      </c>
      <c r="F26" s="69">
        <f t="shared" si="0"/>
        <v>43551</v>
      </c>
      <c r="G26" s="68">
        <v>1898.83</v>
      </c>
      <c r="I26" s="69">
        <f t="shared" si="1"/>
        <v>43551</v>
      </c>
      <c r="J26" s="68">
        <v>2853.74</v>
      </c>
    </row>
    <row r="27" spans="2:10">
      <c r="C27" s="69">
        <v>43552</v>
      </c>
      <c r="D27" s="68">
        <v>6339.57</v>
      </c>
      <c r="F27" s="69">
        <f t="shared" si="0"/>
        <v>43552</v>
      </c>
      <c r="G27" s="68">
        <v>1906.04</v>
      </c>
      <c r="I27" s="69">
        <f t="shared" si="1"/>
        <v>43552</v>
      </c>
      <c r="J27" s="68">
        <v>2886.16</v>
      </c>
    </row>
    <row r="28" spans="2:10" ht="13.5" thickBot="1">
      <c r="C28" s="69">
        <v>43553</v>
      </c>
      <c r="D28" s="68">
        <v>6413</v>
      </c>
      <c r="F28" s="69">
        <f t="shared" si="0"/>
        <v>43553</v>
      </c>
      <c r="G28" s="68">
        <v>1914.03</v>
      </c>
      <c r="I28" s="69">
        <f t="shared" si="1"/>
        <v>43553</v>
      </c>
      <c r="J28" s="68">
        <v>2891.85</v>
      </c>
    </row>
    <row r="29" spans="2:10">
      <c r="B29" s="5"/>
      <c r="C29" s="67" t="s">
        <v>11</v>
      </c>
      <c r="D29" s="66">
        <f>ROUND(AVERAGE(D8:D28),2)</f>
        <v>6427.86</v>
      </c>
      <c r="F29" s="67" t="s">
        <v>11</v>
      </c>
      <c r="G29" s="66">
        <f>ROUND(AVERAGE(G8:G28),2)</f>
        <v>1897.67</v>
      </c>
      <c r="I29" s="67" t="s">
        <v>11</v>
      </c>
      <c r="J29" s="66">
        <f>ROUND(AVERAGE(J8:J28),2)</f>
        <v>2806.72</v>
      </c>
    </row>
    <row r="30" spans="2:10">
      <c r="B30" s="5"/>
      <c r="C30" s="65" t="s">
        <v>12</v>
      </c>
      <c r="D30" s="64">
        <f>MAX(D8:D28)</f>
        <v>6516.5</v>
      </c>
      <c r="F30" s="65" t="s">
        <v>12</v>
      </c>
      <c r="G30" s="64">
        <f>MAX(G8:G28)</f>
        <v>1945.7</v>
      </c>
      <c r="I30" s="65" t="s">
        <v>12</v>
      </c>
      <c r="J30" s="64">
        <f>MAX(J8:J28)</f>
        <v>2891.85</v>
      </c>
    </row>
    <row r="31" spans="2:10">
      <c r="B31" s="5"/>
      <c r="C31" s="63" t="s">
        <v>13</v>
      </c>
      <c r="D31" s="62">
        <f>MIN(D8:D28)</f>
        <v>6296.9</v>
      </c>
      <c r="F31" s="63" t="s">
        <v>13</v>
      </c>
      <c r="G31" s="62">
        <f>MIN(G8:G28)</f>
        <v>1859</v>
      </c>
      <c r="I31" s="63" t="s">
        <v>13</v>
      </c>
      <c r="J31" s="62">
        <f>MIN(J8:J28)</f>
        <v>2713.52</v>
      </c>
    </row>
    <row r="34" spans="2:2">
      <c r="B34" t="s">
        <v>36</v>
      </c>
    </row>
  </sheetData>
  <mergeCells count="3">
    <mergeCell ref="C4:D4"/>
    <mergeCell ref="F4:G4"/>
    <mergeCell ref="I4:J4"/>
  </mergeCells>
  <phoneticPr fontId="7" type="noConversion"/>
  <pageMargins left="0.75" right="0.75" top="1" bottom="1" header="0.5" footer="0.5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B3:I25"/>
  <sheetViews>
    <sheetView workbookViewId="0"/>
  </sheetViews>
  <sheetFormatPr defaultColWidth="9.140625" defaultRowHeight="12.75"/>
  <cols>
    <col min="1" max="1" width="9.140625" style="135"/>
    <col min="2" max="2" width="15.5703125" style="135" customWidth="1"/>
    <col min="3" max="10" width="12.7109375" style="135" customWidth="1"/>
    <col min="11" max="16384" width="9.140625" style="135"/>
  </cols>
  <sheetData>
    <row r="3" spans="2:9" ht="15.75">
      <c r="B3" s="174" t="s">
        <v>96</v>
      </c>
      <c r="C3" s="147"/>
      <c r="D3" s="173"/>
      <c r="G3" s="159"/>
      <c r="H3" s="159"/>
      <c r="I3" s="172"/>
    </row>
    <row r="4" spans="2:9">
      <c r="B4" s="171" t="s">
        <v>95</v>
      </c>
      <c r="C4" s="170"/>
      <c r="D4" s="169"/>
      <c r="G4" s="168"/>
      <c r="H4" s="167"/>
      <c r="I4" s="159"/>
    </row>
    <row r="5" spans="2:9">
      <c r="B5" s="166" t="s">
        <v>97</v>
      </c>
      <c r="C5" s="147"/>
      <c r="D5" s="165"/>
      <c r="G5" s="164"/>
      <c r="H5" s="159"/>
      <c r="I5" s="147"/>
    </row>
    <row r="6" spans="2:9">
      <c r="B6" s="147"/>
      <c r="C6" s="147"/>
      <c r="D6" s="147"/>
      <c r="E6" s="147"/>
      <c r="F6" s="147"/>
      <c r="G6" s="147"/>
      <c r="H6" s="147"/>
      <c r="I6" s="147"/>
    </row>
    <row r="7" spans="2:9">
      <c r="B7" s="158"/>
      <c r="C7" s="163" t="s">
        <v>94</v>
      </c>
      <c r="D7" s="163" t="s">
        <v>94</v>
      </c>
      <c r="E7" s="163" t="s">
        <v>94</v>
      </c>
    </row>
    <row r="8" spans="2:9">
      <c r="B8" s="161"/>
      <c r="C8" s="162" t="s">
        <v>57</v>
      </c>
      <c r="D8" s="162" t="s">
        <v>84</v>
      </c>
      <c r="E8" s="162" t="s">
        <v>82</v>
      </c>
    </row>
    <row r="9" spans="2:9">
      <c r="B9" s="161"/>
      <c r="C9" s="160" t="s">
        <v>81</v>
      </c>
      <c r="D9" s="160" t="s">
        <v>81</v>
      </c>
      <c r="E9" s="160" t="s">
        <v>81</v>
      </c>
    </row>
    <row r="10" spans="2:9">
      <c r="B10" s="158"/>
      <c r="C10" s="157"/>
      <c r="D10" s="157"/>
      <c r="E10" s="157"/>
    </row>
    <row r="11" spans="2:9">
      <c r="B11" s="156" t="s">
        <v>93</v>
      </c>
      <c r="C11" s="155">
        <f>ABR!D29</f>
        <v>6427.86</v>
      </c>
      <c r="D11" s="155">
        <f>ABR!G29</f>
        <v>1897.67</v>
      </c>
      <c r="E11" s="155">
        <f>ABR!J29</f>
        <v>2806.72</v>
      </c>
    </row>
    <row r="15" spans="2:9">
      <c r="B15" s="153" t="s">
        <v>50</v>
      </c>
      <c r="C15" s="154"/>
    </row>
    <row r="16" spans="2:9">
      <c r="B16" s="153" t="s">
        <v>48</v>
      </c>
      <c r="C16" s="152"/>
    </row>
    <row r="17" spans="2:9">
      <c r="B17" s="151" t="s">
        <v>10</v>
      </c>
      <c r="C17" s="149">
        <f>'Averages Inc. Euro Eq'!F66</f>
        <v>1.3170999999999999</v>
      </c>
    </row>
    <row r="18" spans="2:9">
      <c r="B18" s="151" t="s">
        <v>45</v>
      </c>
      <c r="C18" s="150">
        <f>'Averages Inc. Euro Eq'!F67</f>
        <v>111.19</v>
      </c>
    </row>
    <row r="19" spans="2:9">
      <c r="B19" s="151" t="s">
        <v>43</v>
      </c>
      <c r="C19" s="149">
        <f>'Averages Inc. Euro Eq'!F68</f>
        <v>1.1302000000000001</v>
      </c>
    </row>
    <row r="21" spans="2:9">
      <c r="B21" s="148" t="s">
        <v>42</v>
      </c>
    </row>
    <row r="24" spans="2:9">
      <c r="B24" s="146" t="s">
        <v>14</v>
      </c>
      <c r="C24" s="145"/>
      <c r="D24" s="144"/>
      <c r="E24" s="143"/>
      <c r="F24" s="142"/>
      <c r="G24" s="141"/>
      <c r="H24" s="140"/>
      <c r="I24" s="139"/>
    </row>
    <row r="25" spans="2:9">
      <c r="B25" s="138" t="s">
        <v>98</v>
      </c>
      <c r="C25" s="137"/>
      <c r="D25" s="137"/>
      <c r="E25" s="137"/>
      <c r="F25" s="137"/>
      <c r="G25" s="137"/>
      <c r="H25" s="137"/>
      <c r="I25" s="136"/>
    </row>
  </sheetData>
  <phoneticPr fontId="7" type="noConversion"/>
  <pageMargins left="0.75" right="0.75" top="1" bottom="1" header="0.5" footer="0.5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B5:M71"/>
  <sheetViews>
    <sheetView tabSelected="1" workbookViewId="0">
      <selection activeCell="D17" sqref="D17"/>
    </sheetView>
  </sheetViews>
  <sheetFormatPr defaultRowHeight="12.75"/>
  <cols>
    <col min="2" max="2" width="27.28515625" customWidth="1"/>
    <col min="3" max="17" width="16.28515625" customWidth="1"/>
  </cols>
  <sheetData>
    <row r="5" spans="2:13" ht="15.75">
      <c r="B5" s="134"/>
      <c r="C5" s="2"/>
      <c r="D5" s="133"/>
      <c r="F5" s="132" t="s">
        <v>92</v>
      </c>
      <c r="G5" s="128"/>
      <c r="H5" s="128"/>
      <c r="I5" s="131"/>
    </row>
    <row r="6" spans="2:13">
      <c r="B6" s="130"/>
      <c r="C6" s="130"/>
      <c r="D6" s="76"/>
      <c r="F6" s="129" t="s">
        <v>91</v>
      </c>
      <c r="G6" s="128"/>
      <c r="H6" s="127"/>
      <c r="I6" s="119"/>
    </row>
    <row r="7" spans="2:13">
      <c r="B7" s="2"/>
      <c r="C7" s="2"/>
      <c r="D7" s="126"/>
      <c r="F7" s="106" t="s">
        <v>97</v>
      </c>
      <c r="G7" s="125"/>
      <c r="H7" s="119"/>
      <c r="I7" s="2"/>
    </row>
    <row r="8" spans="2:13" ht="13.5" thickBot="1"/>
    <row r="9" spans="2:13">
      <c r="B9" s="124"/>
      <c r="C9" s="123" t="s">
        <v>90</v>
      </c>
      <c r="D9" s="122" t="s">
        <v>84</v>
      </c>
      <c r="E9" s="122" t="s">
        <v>57</v>
      </c>
      <c r="F9" s="122" t="s">
        <v>56</v>
      </c>
      <c r="G9" s="122" t="s">
        <v>55</v>
      </c>
      <c r="H9" s="122" t="s">
        <v>54</v>
      </c>
      <c r="I9" s="122" t="s">
        <v>89</v>
      </c>
      <c r="J9" s="122" t="s">
        <v>88</v>
      </c>
      <c r="K9" s="122" t="s">
        <v>87</v>
      </c>
      <c r="L9" s="122" t="s">
        <v>86</v>
      </c>
      <c r="M9" s="121" t="s">
        <v>85</v>
      </c>
    </row>
    <row r="10" spans="2:13">
      <c r="B10" s="118"/>
      <c r="C10" s="120" t="s">
        <v>84</v>
      </c>
      <c r="D10" s="119" t="s">
        <v>83</v>
      </c>
      <c r="E10" s="119"/>
      <c r="F10" s="119"/>
      <c r="G10" s="119"/>
      <c r="H10" s="119"/>
      <c r="I10" s="119"/>
      <c r="J10" s="119"/>
      <c r="K10" s="119"/>
      <c r="L10" s="119"/>
      <c r="M10" s="3"/>
    </row>
    <row r="11" spans="2:13">
      <c r="B11" s="118"/>
      <c r="C11" s="117" t="s">
        <v>81</v>
      </c>
      <c r="D11" s="117" t="s">
        <v>81</v>
      </c>
      <c r="E11" s="117" t="s">
        <v>81</v>
      </c>
      <c r="F11" s="117" t="s">
        <v>81</v>
      </c>
      <c r="G11" s="117" t="s">
        <v>81</v>
      </c>
      <c r="H11" s="117" t="s">
        <v>81</v>
      </c>
      <c r="I11" s="117" t="s">
        <v>81</v>
      </c>
      <c r="J11" s="117" t="s">
        <v>81</v>
      </c>
      <c r="K11" s="117" t="s">
        <v>81</v>
      </c>
      <c r="L11" s="117" t="s">
        <v>81</v>
      </c>
      <c r="M11" s="116" t="s">
        <v>81</v>
      </c>
    </row>
    <row r="12" spans="2:13">
      <c r="B12" s="99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3"/>
    </row>
    <row r="13" spans="2:13">
      <c r="B13" s="114" t="s">
        <v>80</v>
      </c>
      <c r="C13" s="113">
        <v>1871.52</v>
      </c>
      <c r="D13" s="113">
        <v>1431.67</v>
      </c>
      <c r="E13" s="113">
        <v>6449.6</v>
      </c>
      <c r="F13" s="113">
        <v>2053.71</v>
      </c>
      <c r="G13" s="113">
        <v>13051.9</v>
      </c>
      <c r="H13" s="113">
        <v>21422.62</v>
      </c>
      <c r="I13" s="113">
        <v>2850.4</v>
      </c>
      <c r="J13" s="113">
        <v>1503.38</v>
      </c>
      <c r="K13" s="113">
        <v>0.5</v>
      </c>
      <c r="L13" s="113">
        <v>30376.19</v>
      </c>
      <c r="M13" s="112">
        <v>6857.5</v>
      </c>
    </row>
    <row r="14" spans="2:13">
      <c r="B14" s="99" t="s">
        <v>79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"/>
    </row>
    <row r="15" spans="2:13">
      <c r="B15" s="114" t="s">
        <v>78</v>
      </c>
      <c r="C15" s="113">
        <v>1872.24</v>
      </c>
      <c r="D15" s="113">
        <v>1441.9</v>
      </c>
      <c r="E15" s="113">
        <v>6451.02</v>
      </c>
      <c r="F15" s="113">
        <v>2054.5700000000002</v>
      </c>
      <c r="G15" s="113">
        <v>13060.71</v>
      </c>
      <c r="H15" s="113">
        <v>21444.29</v>
      </c>
      <c r="I15" s="191">
        <v>2851.4</v>
      </c>
      <c r="J15" s="113">
        <v>1507.71</v>
      </c>
      <c r="K15" s="113">
        <v>1</v>
      </c>
      <c r="L15" s="113">
        <v>31333.33</v>
      </c>
      <c r="M15" s="112">
        <v>7429.29</v>
      </c>
    </row>
    <row r="16" spans="2:13">
      <c r="B16" s="99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3"/>
    </row>
    <row r="17" spans="2:13">
      <c r="B17" s="114" t="s">
        <v>77</v>
      </c>
      <c r="C17" s="191">
        <v>1871.88</v>
      </c>
      <c r="D17" s="191">
        <v>1436.79</v>
      </c>
      <c r="E17" s="191">
        <v>6450.31</v>
      </c>
      <c r="F17" s="191">
        <v>2054.14</v>
      </c>
      <c r="G17" s="191">
        <v>13056.31</v>
      </c>
      <c r="H17" s="191">
        <v>21433.45</v>
      </c>
      <c r="I17" s="113">
        <v>2850.9</v>
      </c>
      <c r="J17" s="113">
        <v>1505.55</v>
      </c>
      <c r="K17" s="113">
        <v>0.75</v>
      </c>
      <c r="L17" s="113">
        <v>30854.76</v>
      </c>
      <c r="M17" s="112">
        <v>7143.39</v>
      </c>
    </row>
    <row r="18" spans="2:13">
      <c r="B18" s="99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3"/>
    </row>
    <row r="19" spans="2:13">
      <c r="B19" s="114" t="s">
        <v>99</v>
      </c>
      <c r="C19" s="113">
        <v>1894.43</v>
      </c>
      <c r="D19" s="113">
        <v>1453.81</v>
      </c>
      <c r="E19" s="113">
        <v>6424.93</v>
      </c>
      <c r="F19" s="113">
        <v>2070.36</v>
      </c>
      <c r="G19" s="113">
        <v>13140.71</v>
      </c>
      <c r="H19" s="113">
        <v>21327.86</v>
      </c>
      <c r="I19" s="113">
        <v>2810.69</v>
      </c>
      <c r="J19" s="113">
        <v>1538.81</v>
      </c>
      <c r="K19" s="113">
        <v>0.5</v>
      </c>
      <c r="L19" s="113">
        <v>30376.19</v>
      </c>
      <c r="M19" s="112">
        <v>6857.5</v>
      </c>
    </row>
    <row r="20" spans="2:13">
      <c r="B20" s="99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3"/>
    </row>
    <row r="21" spans="2:13">
      <c r="B21" s="114" t="s">
        <v>76</v>
      </c>
      <c r="C21" s="113">
        <v>1895.33</v>
      </c>
      <c r="D21" s="113">
        <v>1464.29</v>
      </c>
      <c r="E21" s="113">
        <v>6426.19</v>
      </c>
      <c r="F21" s="113">
        <v>2071.48</v>
      </c>
      <c r="G21" s="113">
        <v>13151.43</v>
      </c>
      <c r="H21" s="113">
        <v>21358.81</v>
      </c>
      <c r="I21" s="113">
        <v>2811.45</v>
      </c>
      <c r="J21" s="113">
        <v>1548.33</v>
      </c>
      <c r="K21" s="113">
        <v>1</v>
      </c>
      <c r="L21" s="113">
        <v>31333.33</v>
      </c>
      <c r="M21" s="112">
        <v>7429.29</v>
      </c>
    </row>
    <row r="22" spans="2:13">
      <c r="B22" s="99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3"/>
    </row>
    <row r="23" spans="2:13">
      <c r="B23" s="114" t="s">
        <v>75</v>
      </c>
      <c r="C23" s="113">
        <v>1894.88</v>
      </c>
      <c r="D23" s="113">
        <v>1459.05</v>
      </c>
      <c r="E23" s="113">
        <v>6425.56</v>
      </c>
      <c r="F23" s="113">
        <v>2070.92</v>
      </c>
      <c r="G23" s="113">
        <v>13146.07</v>
      </c>
      <c r="H23" s="113">
        <v>21343.33</v>
      </c>
      <c r="I23" s="113">
        <v>2811.07</v>
      </c>
      <c r="J23" s="113">
        <v>1543.57</v>
      </c>
      <c r="K23" s="113">
        <v>0.75</v>
      </c>
      <c r="L23" s="113">
        <v>30854.76</v>
      </c>
      <c r="M23" s="112">
        <v>7143.39</v>
      </c>
    </row>
    <row r="24" spans="2:13">
      <c r="B24" s="99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3"/>
    </row>
    <row r="25" spans="2:13">
      <c r="B25" s="114" t="s">
        <v>74</v>
      </c>
      <c r="C25" s="113">
        <v>2025.38</v>
      </c>
      <c r="D25" s="113">
        <v>1514.29</v>
      </c>
      <c r="E25" s="113">
        <v>6435.48</v>
      </c>
      <c r="F25" s="113">
        <v>2090.81</v>
      </c>
      <c r="G25" s="113">
        <v>13545.24</v>
      </c>
      <c r="H25" s="113"/>
      <c r="I25" s="113">
        <v>2633.86</v>
      </c>
      <c r="J25" s="113">
        <v>1697.86</v>
      </c>
      <c r="K25" s="113"/>
      <c r="L25" s="113"/>
      <c r="M25" s="112"/>
    </row>
    <row r="26" spans="2:13">
      <c r="B26" s="99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3"/>
    </row>
    <row r="27" spans="2:13">
      <c r="B27" s="114" t="s">
        <v>73</v>
      </c>
      <c r="C27" s="113">
        <v>2030.38</v>
      </c>
      <c r="D27" s="113">
        <v>1524.29</v>
      </c>
      <c r="E27" s="113">
        <v>6445.48</v>
      </c>
      <c r="F27" s="113">
        <v>2095.81</v>
      </c>
      <c r="G27" s="113">
        <v>13595.24</v>
      </c>
      <c r="H27" s="113"/>
      <c r="I27" s="113">
        <v>2638.86</v>
      </c>
      <c r="J27" s="113">
        <v>1707.86</v>
      </c>
      <c r="K27" s="113"/>
      <c r="L27" s="113"/>
      <c r="M27" s="112"/>
    </row>
    <row r="28" spans="2:13">
      <c r="B28" s="99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3"/>
    </row>
    <row r="29" spans="2:13">
      <c r="B29" s="114" t="s">
        <v>72</v>
      </c>
      <c r="C29" s="113">
        <v>2027.88</v>
      </c>
      <c r="D29" s="113">
        <v>1519.29</v>
      </c>
      <c r="E29" s="113">
        <v>6440.48</v>
      </c>
      <c r="F29" s="113">
        <v>2093.31</v>
      </c>
      <c r="G29" s="113">
        <v>13570.24</v>
      </c>
      <c r="H29" s="113"/>
      <c r="I29" s="113">
        <v>2636.36</v>
      </c>
      <c r="J29" s="113">
        <v>1702.86</v>
      </c>
      <c r="K29" s="113"/>
      <c r="L29" s="113"/>
      <c r="M29" s="112"/>
    </row>
    <row r="30" spans="2:13">
      <c r="B30" s="99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3"/>
    </row>
    <row r="31" spans="2:13">
      <c r="B31" s="114" t="s">
        <v>100</v>
      </c>
      <c r="C31" s="113">
        <v>2103.33</v>
      </c>
      <c r="D31" s="113"/>
      <c r="E31" s="113">
        <v>6428.81</v>
      </c>
      <c r="F31" s="113">
        <v>2103</v>
      </c>
      <c r="G31" s="113">
        <v>13819.52</v>
      </c>
      <c r="H31" s="113"/>
      <c r="I31" s="113">
        <v>2533.62</v>
      </c>
      <c r="J31" s="113"/>
      <c r="K31" s="113"/>
      <c r="L31" s="113"/>
      <c r="M31" s="112"/>
    </row>
    <row r="32" spans="2:13">
      <c r="B32" s="99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3"/>
    </row>
    <row r="33" spans="2:13">
      <c r="B33" s="114" t="s">
        <v>71</v>
      </c>
      <c r="C33" s="113">
        <v>2108.33</v>
      </c>
      <c r="D33" s="113"/>
      <c r="E33" s="113">
        <v>6438.81</v>
      </c>
      <c r="F33" s="113">
        <v>2108</v>
      </c>
      <c r="G33" s="113">
        <v>13869.52</v>
      </c>
      <c r="H33" s="113"/>
      <c r="I33" s="113">
        <v>2538.62</v>
      </c>
      <c r="J33" s="113"/>
      <c r="K33" s="113"/>
      <c r="L33" s="113"/>
      <c r="M33" s="112"/>
    </row>
    <row r="34" spans="2:13">
      <c r="B34" s="99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3"/>
    </row>
    <row r="35" spans="2:13">
      <c r="B35" s="114" t="s">
        <v>70</v>
      </c>
      <c r="C35" s="113">
        <v>2105.83</v>
      </c>
      <c r="D35" s="113"/>
      <c r="E35" s="113">
        <v>6433.81</v>
      </c>
      <c r="F35" s="113">
        <v>2105.5</v>
      </c>
      <c r="G35" s="113">
        <v>13844.52</v>
      </c>
      <c r="H35" s="113"/>
      <c r="I35" s="113">
        <v>2536.12</v>
      </c>
      <c r="J35" s="113"/>
      <c r="K35" s="113"/>
      <c r="L35" s="113"/>
      <c r="M35" s="112"/>
    </row>
    <row r="36" spans="2:13">
      <c r="B36" s="99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3"/>
    </row>
    <row r="37" spans="2:13">
      <c r="B37" s="114" t="s">
        <v>69</v>
      </c>
      <c r="C37" s="113">
        <v>2182.19</v>
      </c>
      <c r="D37" s="113"/>
      <c r="E37" s="113">
        <v>6428.81</v>
      </c>
      <c r="F37" s="113">
        <v>2118</v>
      </c>
      <c r="G37" s="113">
        <v>14094.52</v>
      </c>
      <c r="H37" s="113"/>
      <c r="I37" s="113">
        <v>2443.62</v>
      </c>
      <c r="J37" s="113"/>
      <c r="K37" s="113"/>
      <c r="L37" s="113"/>
      <c r="M37" s="112"/>
    </row>
    <row r="38" spans="2:13">
      <c r="B38" s="99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3"/>
    </row>
    <row r="39" spans="2:13">
      <c r="B39" s="114" t="s">
        <v>68</v>
      </c>
      <c r="C39" s="113">
        <v>2187.19</v>
      </c>
      <c r="D39" s="113"/>
      <c r="E39" s="113">
        <v>6438.81</v>
      </c>
      <c r="F39" s="113">
        <v>2123</v>
      </c>
      <c r="G39" s="113">
        <v>14144.52</v>
      </c>
      <c r="H39" s="113"/>
      <c r="I39" s="113">
        <v>2448.62</v>
      </c>
      <c r="J39" s="113"/>
      <c r="K39" s="113"/>
      <c r="L39" s="113"/>
      <c r="M39" s="112"/>
    </row>
    <row r="40" spans="2:13">
      <c r="B40" s="99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3"/>
    </row>
    <row r="41" spans="2:13">
      <c r="B41" s="114" t="s">
        <v>67</v>
      </c>
      <c r="C41" s="113">
        <v>2184.69</v>
      </c>
      <c r="D41" s="113"/>
      <c r="E41" s="113">
        <v>6433.81</v>
      </c>
      <c r="F41" s="113">
        <v>2120.5</v>
      </c>
      <c r="G41" s="113">
        <v>14119.52</v>
      </c>
      <c r="H41" s="113"/>
      <c r="I41" s="113">
        <v>2446.12</v>
      </c>
      <c r="J41" s="113"/>
      <c r="K41" s="113"/>
      <c r="L41" s="113"/>
      <c r="M41" s="112"/>
    </row>
    <row r="42" spans="2:13">
      <c r="B42" s="99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3"/>
    </row>
    <row r="43" spans="2:13">
      <c r="B43" s="114" t="s">
        <v>66</v>
      </c>
      <c r="C43" s="113"/>
      <c r="D43" s="113"/>
      <c r="E43" s="113"/>
      <c r="F43" s="113"/>
      <c r="G43" s="113"/>
      <c r="H43" s="113">
        <v>20975</v>
      </c>
      <c r="I43" s="113"/>
      <c r="J43" s="113"/>
      <c r="K43" s="113">
        <v>0.5</v>
      </c>
      <c r="L43" s="113">
        <v>30354.76</v>
      </c>
      <c r="M43" s="112">
        <v>7124.17</v>
      </c>
    </row>
    <row r="44" spans="2:13">
      <c r="B44" s="99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3"/>
    </row>
    <row r="45" spans="2:13">
      <c r="B45" s="114" t="s">
        <v>65</v>
      </c>
      <c r="C45" s="113"/>
      <c r="D45" s="113"/>
      <c r="E45" s="113"/>
      <c r="F45" s="113"/>
      <c r="G45" s="113"/>
      <c r="H45" s="113">
        <v>21025</v>
      </c>
      <c r="I45" s="113"/>
      <c r="J45" s="113"/>
      <c r="K45" s="113">
        <v>1</v>
      </c>
      <c r="L45" s="113">
        <v>31354.76</v>
      </c>
      <c r="M45" s="112">
        <v>7410.24</v>
      </c>
    </row>
    <row r="46" spans="2:13">
      <c r="B46" s="99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3"/>
    </row>
    <row r="47" spans="2:13">
      <c r="B47" s="111" t="s">
        <v>64</v>
      </c>
      <c r="C47" s="110"/>
      <c r="D47" s="110"/>
      <c r="E47" s="110"/>
      <c r="F47" s="110"/>
      <c r="G47" s="110"/>
      <c r="H47" s="110">
        <v>21000</v>
      </c>
      <c r="I47" s="110"/>
      <c r="J47" s="110"/>
      <c r="K47" s="110">
        <v>0.75</v>
      </c>
      <c r="L47" s="110">
        <v>30854.76</v>
      </c>
      <c r="M47" s="109">
        <v>7267.2</v>
      </c>
    </row>
    <row r="49" spans="2:5">
      <c r="B49" s="108" t="s">
        <v>63</v>
      </c>
    </row>
    <row r="50" spans="2:5">
      <c r="B50" s="107" t="s">
        <v>97</v>
      </c>
    </row>
    <row r="52" spans="2:5">
      <c r="B52" s="105" t="s">
        <v>62</v>
      </c>
      <c r="C52" s="104" t="s">
        <v>61</v>
      </c>
    </row>
    <row r="53" spans="2:5">
      <c r="B53" s="103"/>
      <c r="C53" s="102" t="s">
        <v>60</v>
      </c>
    </row>
    <row r="54" spans="2:5">
      <c r="B54" s="100" t="s">
        <v>59</v>
      </c>
      <c r="C54" s="101">
        <v>1656.5</v>
      </c>
    </row>
    <row r="55" spans="2:5">
      <c r="B55" s="100" t="s">
        <v>58</v>
      </c>
      <c r="C55" s="101">
        <v>1275.74</v>
      </c>
    </row>
    <row r="56" spans="2:5">
      <c r="B56" s="100" t="s">
        <v>57</v>
      </c>
      <c r="C56" s="101">
        <v>5707.67</v>
      </c>
    </row>
    <row r="57" spans="2:5">
      <c r="B57" s="100" t="s">
        <v>56</v>
      </c>
      <c r="C57" s="101">
        <v>1817.83</v>
      </c>
    </row>
    <row r="58" spans="2:5">
      <c r="B58" s="100" t="s">
        <v>55</v>
      </c>
      <c r="C58" s="101">
        <v>11555.78</v>
      </c>
    </row>
    <row r="59" spans="2:5">
      <c r="B59" s="100" t="s">
        <v>54</v>
      </c>
      <c r="C59" s="101">
        <v>18973.509999999998</v>
      </c>
    </row>
    <row r="60" spans="2:5">
      <c r="B60" s="100" t="s">
        <v>53</v>
      </c>
      <c r="C60" s="101">
        <v>2522.9</v>
      </c>
    </row>
    <row r="61" spans="2:5">
      <c r="B61" s="98" t="s">
        <v>52</v>
      </c>
      <c r="C61" s="97">
        <v>1333.98</v>
      </c>
    </row>
    <row r="63" spans="2:5">
      <c r="B63" s="89" t="s">
        <v>51</v>
      </c>
    </row>
    <row r="64" spans="2:5">
      <c r="E64" s="96" t="s">
        <v>50</v>
      </c>
    </row>
    <row r="65" spans="2:9">
      <c r="B65" s="93" t="s">
        <v>49</v>
      </c>
      <c r="D65" s="92">
        <v>4897.91</v>
      </c>
      <c r="E65" s="96" t="s">
        <v>48</v>
      </c>
    </row>
    <row r="66" spans="2:9">
      <c r="B66" s="93" t="s">
        <v>47</v>
      </c>
      <c r="D66" s="92">
        <v>4856.95</v>
      </c>
      <c r="E66" s="95" t="s">
        <v>10</v>
      </c>
      <c r="F66" s="90">
        <v>1.3170999999999999</v>
      </c>
    </row>
    <row r="67" spans="2:9">
      <c r="B67" s="93" t="s">
        <v>46</v>
      </c>
      <c r="D67" s="92">
        <v>1559.93</v>
      </c>
      <c r="E67" s="95" t="s">
        <v>45</v>
      </c>
      <c r="F67" s="94">
        <v>111.19</v>
      </c>
    </row>
    <row r="68" spans="2:9">
      <c r="B68" s="93" t="s">
        <v>44</v>
      </c>
      <c r="D68" s="92">
        <v>1565.64</v>
      </c>
      <c r="E68" s="91" t="s">
        <v>43</v>
      </c>
      <c r="F68" s="90">
        <v>1.1302000000000001</v>
      </c>
    </row>
    <row r="69" spans="2:9">
      <c r="H69" s="88" t="s">
        <v>42</v>
      </c>
    </row>
    <row r="70" spans="2:9">
      <c r="B70" s="87" t="s">
        <v>14</v>
      </c>
      <c r="C70" s="86"/>
      <c r="D70" s="85"/>
      <c r="E70" s="84"/>
      <c r="F70" s="83"/>
      <c r="G70" s="82"/>
      <c r="H70" s="81"/>
      <c r="I70" s="80"/>
    </row>
    <row r="71" spans="2:9">
      <c r="B71" s="79" t="s">
        <v>98</v>
      </c>
      <c r="C71" s="78"/>
      <c r="D71" s="78"/>
      <c r="E71" s="78"/>
      <c r="F71" s="78"/>
      <c r="G71" s="78"/>
      <c r="H71" s="78"/>
      <c r="I71" s="77"/>
    </row>
  </sheetData>
  <phoneticPr fontId="7" type="noConversion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5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>
      <c r="B3" s="6" t="s">
        <v>19</v>
      </c>
    </row>
    <row r="4" spans="1:19">
      <c r="B4" s="61" t="s">
        <v>32</v>
      </c>
    </row>
    <row r="6" spans="1:19" ht="13.5" thickBot="1">
      <c r="B6" s="1">
        <v>43525</v>
      </c>
    </row>
    <row r="7" spans="1:19" ht="13.5" thickBot="1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25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5" thickBot="1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>
      <c r="B9" s="47">
        <v>43525</v>
      </c>
      <c r="C9" s="46">
        <v>1455</v>
      </c>
      <c r="D9" s="45">
        <v>1475</v>
      </c>
      <c r="E9" s="44">
        <f t="shared" ref="E9:E29" si="0">AVERAGE(C9:D9)</f>
        <v>1465</v>
      </c>
      <c r="F9" s="46">
        <v>1475</v>
      </c>
      <c r="G9" s="45">
        <v>1495</v>
      </c>
      <c r="H9" s="44">
        <f t="shared" ref="H9:H29" si="1">AVERAGE(F9:G9)</f>
        <v>1485</v>
      </c>
      <c r="I9" s="46">
        <v>1545</v>
      </c>
      <c r="J9" s="45">
        <v>1555</v>
      </c>
      <c r="K9" s="44">
        <f t="shared" ref="K9:K29" si="2">AVERAGE(I9:J9)</f>
        <v>1550</v>
      </c>
      <c r="L9" s="52">
        <v>1475</v>
      </c>
      <c r="M9" s="51">
        <v>1.3236000000000001</v>
      </c>
      <c r="N9" s="53">
        <v>1.1377999999999999</v>
      </c>
      <c r="O9" s="50">
        <v>111.85</v>
      </c>
      <c r="P9" s="43">
        <v>1114.3900000000001</v>
      </c>
      <c r="Q9" s="43">
        <v>1124.31</v>
      </c>
      <c r="R9" s="49">
        <f t="shared" ref="R9:R29" si="3">L9/N9</f>
        <v>1296.3613991914222</v>
      </c>
      <c r="S9" s="48">
        <v>1.3297000000000001</v>
      </c>
    </row>
    <row r="10" spans="1:19">
      <c r="B10" s="47">
        <v>43528</v>
      </c>
      <c r="C10" s="46">
        <v>1450</v>
      </c>
      <c r="D10" s="45">
        <v>1460</v>
      </c>
      <c r="E10" s="44">
        <f t="shared" si="0"/>
        <v>1455</v>
      </c>
      <c r="F10" s="46">
        <v>1470</v>
      </c>
      <c r="G10" s="45">
        <v>1480</v>
      </c>
      <c r="H10" s="44">
        <f t="shared" si="1"/>
        <v>1475</v>
      </c>
      <c r="I10" s="46">
        <v>1535</v>
      </c>
      <c r="J10" s="45">
        <v>1545</v>
      </c>
      <c r="K10" s="44">
        <f t="shared" si="2"/>
        <v>1540</v>
      </c>
      <c r="L10" s="52">
        <v>1460</v>
      </c>
      <c r="M10" s="51">
        <v>1.3202</v>
      </c>
      <c r="N10" s="51">
        <v>1.1334</v>
      </c>
      <c r="O10" s="50">
        <v>111.95</v>
      </c>
      <c r="P10" s="43">
        <v>1105.8900000000001</v>
      </c>
      <c r="Q10" s="43">
        <v>1115.8900000000001</v>
      </c>
      <c r="R10" s="49">
        <f t="shared" si="3"/>
        <v>1288.1595200282336</v>
      </c>
      <c r="S10" s="48">
        <v>1.3263</v>
      </c>
    </row>
    <row r="11" spans="1:19">
      <c r="B11" s="47">
        <v>43529</v>
      </c>
      <c r="C11" s="46">
        <v>1445</v>
      </c>
      <c r="D11" s="45">
        <v>1455</v>
      </c>
      <c r="E11" s="44">
        <f t="shared" si="0"/>
        <v>1450</v>
      </c>
      <c r="F11" s="46">
        <v>1465</v>
      </c>
      <c r="G11" s="45">
        <v>1475</v>
      </c>
      <c r="H11" s="44">
        <f t="shared" si="1"/>
        <v>1470</v>
      </c>
      <c r="I11" s="46">
        <v>1530</v>
      </c>
      <c r="J11" s="45">
        <v>1540</v>
      </c>
      <c r="K11" s="44">
        <f t="shared" si="2"/>
        <v>1535</v>
      </c>
      <c r="L11" s="52">
        <v>1455</v>
      </c>
      <c r="M11" s="51">
        <v>1.3121</v>
      </c>
      <c r="N11" s="51">
        <v>1.1325000000000001</v>
      </c>
      <c r="O11" s="50">
        <v>111.92</v>
      </c>
      <c r="P11" s="43">
        <v>1108.9100000000001</v>
      </c>
      <c r="Q11" s="43">
        <v>1119.03</v>
      </c>
      <c r="R11" s="49">
        <f t="shared" si="3"/>
        <v>1284.7682119205297</v>
      </c>
      <c r="S11" s="48">
        <v>1.3181</v>
      </c>
    </row>
    <row r="12" spans="1:19">
      <c r="B12" s="47">
        <v>43530</v>
      </c>
      <c r="C12" s="46">
        <v>1440</v>
      </c>
      <c r="D12" s="45">
        <v>1450</v>
      </c>
      <c r="E12" s="44">
        <f t="shared" si="0"/>
        <v>1445</v>
      </c>
      <c r="F12" s="46">
        <v>1460</v>
      </c>
      <c r="G12" s="45">
        <v>1470</v>
      </c>
      <c r="H12" s="44">
        <f t="shared" si="1"/>
        <v>1465</v>
      </c>
      <c r="I12" s="46">
        <v>1525</v>
      </c>
      <c r="J12" s="45">
        <v>1535</v>
      </c>
      <c r="K12" s="44">
        <f t="shared" si="2"/>
        <v>1530</v>
      </c>
      <c r="L12" s="52">
        <v>1450</v>
      </c>
      <c r="M12" s="51">
        <v>1.3147</v>
      </c>
      <c r="N12" s="51">
        <v>1.1303000000000001</v>
      </c>
      <c r="O12" s="50">
        <v>111.8</v>
      </c>
      <c r="P12" s="43">
        <v>1102.9100000000001</v>
      </c>
      <c r="Q12" s="43">
        <v>1113.05</v>
      </c>
      <c r="R12" s="49">
        <f t="shared" si="3"/>
        <v>1282.8452623197381</v>
      </c>
      <c r="S12" s="48">
        <v>1.3207</v>
      </c>
    </row>
    <row r="13" spans="1:19">
      <c r="B13" s="47">
        <v>43531</v>
      </c>
      <c r="C13" s="46">
        <v>1440</v>
      </c>
      <c r="D13" s="45">
        <v>1450</v>
      </c>
      <c r="E13" s="44">
        <f t="shared" si="0"/>
        <v>1445</v>
      </c>
      <c r="F13" s="46">
        <v>1460</v>
      </c>
      <c r="G13" s="45">
        <v>1470</v>
      </c>
      <c r="H13" s="44">
        <f t="shared" si="1"/>
        <v>1465</v>
      </c>
      <c r="I13" s="46">
        <v>1525</v>
      </c>
      <c r="J13" s="45">
        <v>1535</v>
      </c>
      <c r="K13" s="44">
        <f t="shared" si="2"/>
        <v>1530</v>
      </c>
      <c r="L13" s="52">
        <v>1450</v>
      </c>
      <c r="M13" s="51">
        <v>1.3125</v>
      </c>
      <c r="N13" s="51">
        <v>1.1289</v>
      </c>
      <c r="O13" s="50">
        <v>111.75</v>
      </c>
      <c r="P13" s="43">
        <v>1104.76</v>
      </c>
      <c r="Q13" s="43">
        <v>1114.99</v>
      </c>
      <c r="R13" s="49">
        <f t="shared" si="3"/>
        <v>1284.4361768092833</v>
      </c>
      <c r="S13" s="48">
        <v>1.3184</v>
      </c>
    </row>
    <row r="14" spans="1:19">
      <c r="B14" s="47">
        <v>43532</v>
      </c>
      <c r="C14" s="46">
        <v>1435</v>
      </c>
      <c r="D14" s="45">
        <v>1445</v>
      </c>
      <c r="E14" s="44">
        <f t="shared" si="0"/>
        <v>1440</v>
      </c>
      <c r="F14" s="46">
        <v>1455</v>
      </c>
      <c r="G14" s="45">
        <v>1465</v>
      </c>
      <c r="H14" s="44">
        <f t="shared" si="1"/>
        <v>1460</v>
      </c>
      <c r="I14" s="46">
        <v>1520</v>
      </c>
      <c r="J14" s="45">
        <v>1530</v>
      </c>
      <c r="K14" s="44">
        <f t="shared" si="2"/>
        <v>1525</v>
      </c>
      <c r="L14" s="52">
        <v>1445</v>
      </c>
      <c r="M14" s="51">
        <v>1.3071999999999999</v>
      </c>
      <c r="N14" s="51">
        <v>1.1222000000000001</v>
      </c>
      <c r="O14" s="50">
        <v>111.13</v>
      </c>
      <c r="P14" s="43">
        <v>1105.42</v>
      </c>
      <c r="Q14" s="43">
        <v>1115.68</v>
      </c>
      <c r="R14" s="49">
        <f t="shared" si="3"/>
        <v>1287.6492603813936</v>
      </c>
      <c r="S14" s="48">
        <v>1.3130999999999999</v>
      </c>
    </row>
    <row r="15" spans="1:19">
      <c r="B15" s="47">
        <v>43535</v>
      </c>
      <c r="C15" s="46">
        <v>1435</v>
      </c>
      <c r="D15" s="45">
        <v>1445</v>
      </c>
      <c r="E15" s="44">
        <f t="shared" si="0"/>
        <v>1440</v>
      </c>
      <c r="F15" s="46">
        <v>1455</v>
      </c>
      <c r="G15" s="45">
        <v>1465</v>
      </c>
      <c r="H15" s="44">
        <f t="shared" si="1"/>
        <v>1460</v>
      </c>
      <c r="I15" s="46">
        <v>1515</v>
      </c>
      <c r="J15" s="45">
        <v>1525</v>
      </c>
      <c r="K15" s="44">
        <f t="shared" si="2"/>
        <v>1520</v>
      </c>
      <c r="L15" s="52">
        <v>1445</v>
      </c>
      <c r="M15" s="51">
        <v>1.3048999999999999</v>
      </c>
      <c r="N15" s="51">
        <v>1.1236999999999999</v>
      </c>
      <c r="O15" s="50">
        <v>111.13</v>
      </c>
      <c r="P15" s="43">
        <v>1107.3599999999999</v>
      </c>
      <c r="Q15" s="43">
        <v>1117.55</v>
      </c>
      <c r="R15" s="49">
        <f t="shared" si="3"/>
        <v>1285.9304084720122</v>
      </c>
      <c r="S15" s="48">
        <v>1.3109</v>
      </c>
    </row>
    <row r="16" spans="1:19">
      <c r="B16" s="47">
        <v>43536</v>
      </c>
      <c r="C16" s="46">
        <v>1450</v>
      </c>
      <c r="D16" s="45">
        <v>1460</v>
      </c>
      <c r="E16" s="44">
        <f t="shared" si="0"/>
        <v>1455</v>
      </c>
      <c r="F16" s="46">
        <v>1470</v>
      </c>
      <c r="G16" s="45">
        <v>1480</v>
      </c>
      <c r="H16" s="44">
        <f t="shared" si="1"/>
        <v>1475</v>
      </c>
      <c r="I16" s="46">
        <v>1530</v>
      </c>
      <c r="J16" s="45">
        <v>1540</v>
      </c>
      <c r="K16" s="44">
        <f t="shared" si="2"/>
        <v>1535</v>
      </c>
      <c r="L16" s="52">
        <v>1460</v>
      </c>
      <c r="M16" s="51">
        <v>1.3091999999999999</v>
      </c>
      <c r="N16" s="51">
        <v>1.1282000000000001</v>
      </c>
      <c r="O16" s="50">
        <v>111.2</v>
      </c>
      <c r="P16" s="43">
        <v>1115.18</v>
      </c>
      <c r="Q16" s="43">
        <v>1125.3900000000001</v>
      </c>
      <c r="R16" s="49">
        <f t="shared" si="3"/>
        <v>1294.0967913490515</v>
      </c>
      <c r="S16" s="48">
        <v>1.3150999999999999</v>
      </c>
    </row>
    <row r="17" spans="2:19">
      <c r="B17" s="47">
        <v>43537</v>
      </c>
      <c r="C17" s="46">
        <v>1450</v>
      </c>
      <c r="D17" s="45">
        <v>1460</v>
      </c>
      <c r="E17" s="44">
        <f t="shared" si="0"/>
        <v>1455</v>
      </c>
      <c r="F17" s="46">
        <v>1470</v>
      </c>
      <c r="G17" s="45">
        <v>1480</v>
      </c>
      <c r="H17" s="44">
        <f t="shared" si="1"/>
        <v>1475</v>
      </c>
      <c r="I17" s="46">
        <v>1530</v>
      </c>
      <c r="J17" s="45">
        <v>1540</v>
      </c>
      <c r="K17" s="44">
        <f t="shared" si="2"/>
        <v>1535</v>
      </c>
      <c r="L17" s="52">
        <v>1460</v>
      </c>
      <c r="M17" s="51">
        <v>1.3169</v>
      </c>
      <c r="N17" s="51">
        <v>1.1294</v>
      </c>
      <c r="O17" s="50">
        <v>111.4</v>
      </c>
      <c r="P17" s="43">
        <v>1108.6600000000001</v>
      </c>
      <c r="Q17" s="43">
        <v>1118.67</v>
      </c>
      <c r="R17" s="49">
        <f t="shared" si="3"/>
        <v>1292.7217991854081</v>
      </c>
      <c r="S17" s="48">
        <v>1.323</v>
      </c>
    </row>
    <row r="18" spans="2:19">
      <c r="B18" s="47">
        <v>43538</v>
      </c>
      <c r="C18" s="46">
        <v>1450</v>
      </c>
      <c r="D18" s="45">
        <v>1460</v>
      </c>
      <c r="E18" s="44">
        <f t="shared" si="0"/>
        <v>1455</v>
      </c>
      <c r="F18" s="46">
        <v>1470</v>
      </c>
      <c r="G18" s="45">
        <v>1480</v>
      </c>
      <c r="H18" s="44">
        <f t="shared" si="1"/>
        <v>1475</v>
      </c>
      <c r="I18" s="46">
        <v>1530</v>
      </c>
      <c r="J18" s="45">
        <v>1540</v>
      </c>
      <c r="K18" s="44">
        <f t="shared" si="2"/>
        <v>1535</v>
      </c>
      <c r="L18" s="52">
        <v>1460</v>
      </c>
      <c r="M18" s="51">
        <v>1.3277000000000001</v>
      </c>
      <c r="N18" s="51">
        <v>1.1301000000000001</v>
      </c>
      <c r="O18" s="50">
        <v>111.65</v>
      </c>
      <c r="P18" s="43">
        <v>1099.6500000000001</v>
      </c>
      <c r="Q18" s="43">
        <v>1109.69</v>
      </c>
      <c r="R18" s="49">
        <f t="shared" si="3"/>
        <v>1291.9210689319527</v>
      </c>
      <c r="S18" s="48">
        <v>1.3337000000000001</v>
      </c>
    </row>
    <row r="19" spans="2:19">
      <c r="B19" s="47">
        <v>43539</v>
      </c>
      <c r="C19" s="46">
        <v>1445</v>
      </c>
      <c r="D19" s="45">
        <v>1455</v>
      </c>
      <c r="E19" s="44">
        <f t="shared" si="0"/>
        <v>1450</v>
      </c>
      <c r="F19" s="46">
        <v>1465</v>
      </c>
      <c r="G19" s="45">
        <v>1475</v>
      </c>
      <c r="H19" s="44">
        <f t="shared" si="1"/>
        <v>1470</v>
      </c>
      <c r="I19" s="46">
        <v>1525</v>
      </c>
      <c r="J19" s="45">
        <v>1535</v>
      </c>
      <c r="K19" s="44">
        <f t="shared" si="2"/>
        <v>1530</v>
      </c>
      <c r="L19" s="52">
        <v>1455</v>
      </c>
      <c r="M19" s="51">
        <v>1.3234999999999999</v>
      </c>
      <c r="N19" s="51">
        <v>1.1303000000000001</v>
      </c>
      <c r="O19" s="50">
        <v>111.66</v>
      </c>
      <c r="P19" s="43">
        <v>1099.3599999999999</v>
      </c>
      <c r="Q19" s="43">
        <v>1109.44</v>
      </c>
      <c r="R19" s="49">
        <f t="shared" si="3"/>
        <v>1287.2688666725646</v>
      </c>
      <c r="S19" s="48">
        <v>1.3294999999999999</v>
      </c>
    </row>
    <row r="20" spans="2:19">
      <c r="B20" s="47">
        <v>43542</v>
      </c>
      <c r="C20" s="46">
        <v>1440</v>
      </c>
      <c r="D20" s="45">
        <v>1450</v>
      </c>
      <c r="E20" s="44">
        <f t="shared" si="0"/>
        <v>1445</v>
      </c>
      <c r="F20" s="46">
        <v>1460</v>
      </c>
      <c r="G20" s="45">
        <v>1470</v>
      </c>
      <c r="H20" s="44">
        <f t="shared" si="1"/>
        <v>1465</v>
      </c>
      <c r="I20" s="46">
        <v>1520</v>
      </c>
      <c r="J20" s="45">
        <v>1530</v>
      </c>
      <c r="K20" s="44">
        <f t="shared" si="2"/>
        <v>1525</v>
      </c>
      <c r="L20" s="52">
        <v>1450</v>
      </c>
      <c r="M20" s="51">
        <v>1.3243</v>
      </c>
      <c r="N20" s="51">
        <v>1.1348</v>
      </c>
      <c r="O20" s="50">
        <v>111.54</v>
      </c>
      <c r="P20" s="43">
        <v>1094.92</v>
      </c>
      <c r="Q20" s="43">
        <v>1105.01</v>
      </c>
      <c r="R20" s="49">
        <f t="shared" si="3"/>
        <v>1277.7581952767007</v>
      </c>
      <c r="S20" s="48">
        <v>1.3303</v>
      </c>
    </row>
    <row r="21" spans="2:19">
      <c r="B21" s="47">
        <v>43543</v>
      </c>
      <c r="C21" s="46">
        <v>1440</v>
      </c>
      <c r="D21" s="45">
        <v>1450</v>
      </c>
      <c r="E21" s="44">
        <f t="shared" si="0"/>
        <v>1445</v>
      </c>
      <c r="F21" s="46">
        <v>1460</v>
      </c>
      <c r="G21" s="45">
        <v>1470</v>
      </c>
      <c r="H21" s="44">
        <f t="shared" si="1"/>
        <v>1465</v>
      </c>
      <c r="I21" s="46">
        <v>1520</v>
      </c>
      <c r="J21" s="45">
        <v>1530</v>
      </c>
      <c r="K21" s="44">
        <f t="shared" si="2"/>
        <v>1525</v>
      </c>
      <c r="L21" s="52">
        <v>1450</v>
      </c>
      <c r="M21" s="51">
        <v>1.3270999999999999</v>
      </c>
      <c r="N21" s="51">
        <v>1.1352</v>
      </c>
      <c r="O21" s="50">
        <v>111.43</v>
      </c>
      <c r="P21" s="43">
        <v>1092.6099999999999</v>
      </c>
      <c r="Q21" s="43">
        <v>1102.69</v>
      </c>
      <c r="R21" s="49">
        <f t="shared" si="3"/>
        <v>1277.3079633544751</v>
      </c>
      <c r="S21" s="48">
        <v>1.3331</v>
      </c>
    </row>
    <row r="22" spans="2:19">
      <c r="B22" s="47">
        <v>43544</v>
      </c>
      <c r="C22" s="46">
        <v>1440</v>
      </c>
      <c r="D22" s="45">
        <v>1450</v>
      </c>
      <c r="E22" s="44">
        <f t="shared" si="0"/>
        <v>1445</v>
      </c>
      <c r="F22" s="46">
        <v>1460</v>
      </c>
      <c r="G22" s="45">
        <v>1470</v>
      </c>
      <c r="H22" s="44">
        <f t="shared" si="1"/>
        <v>1465</v>
      </c>
      <c r="I22" s="46">
        <v>1520</v>
      </c>
      <c r="J22" s="45">
        <v>1530</v>
      </c>
      <c r="K22" s="44">
        <f t="shared" si="2"/>
        <v>1525</v>
      </c>
      <c r="L22" s="52">
        <v>1450</v>
      </c>
      <c r="M22" s="51">
        <v>1.3149999999999999</v>
      </c>
      <c r="N22" s="51">
        <v>1.1355</v>
      </c>
      <c r="O22" s="50">
        <v>111.47</v>
      </c>
      <c r="P22" s="43">
        <v>1102.6600000000001</v>
      </c>
      <c r="Q22" s="43">
        <v>1112.79</v>
      </c>
      <c r="R22" s="49">
        <f t="shared" si="3"/>
        <v>1276.9704975781594</v>
      </c>
      <c r="S22" s="48">
        <v>1.321</v>
      </c>
    </row>
    <row r="23" spans="2:19">
      <c r="B23" s="47">
        <v>43545</v>
      </c>
      <c r="C23" s="46">
        <v>1430</v>
      </c>
      <c r="D23" s="45">
        <v>1440</v>
      </c>
      <c r="E23" s="44">
        <f t="shared" si="0"/>
        <v>1435</v>
      </c>
      <c r="F23" s="46">
        <v>1455</v>
      </c>
      <c r="G23" s="45">
        <v>1465</v>
      </c>
      <c r="H23" s="44">
        <f t="shared" si="1"/>
        <v>1460</v>
      </c>
      <c r="I23" s="46">
        <v>1515</v>
      </c>
      <c r="J23" s="45">
        <v>1525</v>
      </c>
      <c r="K23" s="44">
        <f t="shared" si="2"/>
        <v>1520</v>
      </c>
      <c r="L23" s="52">
        <v>1440</v>
      </c>
      <c r="M23" s="51">
        <v>1.3129</v>
      </c>
      <c r="N23" s="51">
        <v>1.1385000000000001</v>
      </c>
      <c r="O23" s="50">
        <v>110.55</v>
      </c>
      <c r="P23" s="43">
        <v>1096.81</v>
      </c>
      <c r="Q23" s="43">
        <v>1110.77</v>
      </c>
      <c r="R23" s="49">
        <f t="shared" si="3"/>
        <v>1264.8221343873518</v>
      </c>
      <c r="S23" s="48">
        <v>1.3189</v>
      </c>
    </row>
    <row r="24" spans="2:19">
      <c r="B24" s="47">
        <v>43546</v>
      </c>
      <c r="C24" s="46">
        <v>1445</v>
      </c>
      <c r="D24" s="45">
        <v>1455</v>
      </c>
      <c r="E24" s="44">
        <f t="shared" si="0"/>
        <v>1450</v>
      </c>
      <c r="F24" s="46">
        <v>1470</v>
      </c>
      <c r="G24" s="45">
        <v>1480</v>
      </c>
      <c r="H24" s="44">
        <f t="shared" si="1"/>
        <v>1475</v>
      </c>
      <c r="I24" s="46">
        <v>1530</v>
      </c>
      <c r="J24" s="45">
        <v>1540</v>
      </c>
      <c r="K24" s="44">
        <f t="shared" si="2"/>
        <v>1535</v>
      </c>
      <c r="L24" s="52">
        <v>1455</v>
      </c>
      <c r="M24" s="51">
        <v>1.3159000000000001</v>
      </c>
      <c r="N24" s="51">
        <v>1.1308</v>
      </c>
      <c r="O24" s="50">
        <v>110.22</v>
      </c>
      <c r="P24" s="43">
        <v>1105.71</v>
      </c>
      <c r="Q24" s="43">
        <v>1119.5999999999999</v>
      </c>
      <c r="R24" s="49">
        <f t="shared" si="3"/>
        <v>1286.6996816413159</v>
      </c>
      <c r="S24" s="48">
        <v>1.3219000000000001</v>
      </c>
    </row>
    <row r="25" spans="2:19">
      <c r="B25" s="47">
        <v>43549</v>
      </c>
      <c r="C25" s="46">
        <v>1380</v>
      </c>
      <c r="D25" s="45">
        <v>1390</v>
      </c>
      <c r="E25" s="44">
        <f t="shared" si="0"/>
        <v>1385</v>
      </c>
      <c r="F25" s="46">
        <v>1425</v>
      </c>
      <c r="G25" s="45">
        <v>1435</v>
      </c>
      <c r="H25" s="44">
        <f t="shared" si="1"/>
        <v>1430</v>
      </c>
      <c r="I25" s="46">
        <v>1480</v>
      </c>
      <c r="J25" s="45">
        <v>1490</v>
      </c>
      <c r="K25" s="44">
        <f t="shared" si="2"/>
        <v>1485</v>
      </c>
      <c r="L25" s="52">
        <v>1390</v>
      </c>
      <c r="M25" s="51">
        <v>1.3227</v>
      </c>
      <c r="N25" s="51">
        <v>1.1318999999999999</v>
      </c>
      <c r="O25" s="50">
        <v>110.07</v>
      </c>
      <c r="P25" s="43">
        <v>1050.8800000000001</v>
      </c>
      <c r="Q25" s="43">
        <v>1080</v>
      </c>
      <c r="R25" s="49">
        <f t="shared" si="3"/>
        <v>1228.0236770032689</v>
      </c>
      <c r="S25" s="48">
        <v>1.3287</v>
      </c>
    </row>
    <row r="26" spans="2:19">
      <c r="B26" s="47">
        <v>43550</v>
      </c>
      <c r="C26" s="46">
        <v>1420</v>
      </c>
      <c r="D26" s="45">
        <v>1425</v>
      </c>
      <c r="E26" s="44">
        <f t="shared" si="0"/>
        <v>1422.5</v>
      </c>
      <c r="F26" s="46">
        <v>1430</v>
      </c>
      <c r="G26" s="45">
        <v>1440</v>
      </c>
      <c r="H26" s="44">
        <f t="shared" si="1"/>
        <v>1435</v>
      </c>
      <c r="I26" s="46">
        <v>1485</v>
      </c>
      <c r="J26" s="45">
        <v>1495</v>
      </c>
      <c r="K26" s="44">
        <f t="shared" si="2"/>
        <v>1490</v>
      </c>
      <c r="L26" s="52">
        <v>1425</v>
      </c>
      <c r="M26" s="51">
        <v>1.3243</v>
      </c>
      <c r="N26" s="51">
        <v>1.1288</v>
      </c>
      <c r="O26" s="50">
        <v>110.48</v>
      </c>
      <c r="P26" s="43">
        <v>1076.04</v>
      </c>
      <c r="Q26" s="43">
        <v>1082.3800000000001</v>
      </c>
      <c r="R26" s="49">
        <f t="shared" si="3"/>
        <v>1262.4025513819986</v>
      </c>
      <c r="S26" s="48">
        <v>1.3304</v>
      </c>
    </row>
    <row r="27" spans="2:19">
      <c r="B27" s="47">
        <v>43551</v>
      </c>
      <c r="C27" s="46">
        <v>1400</v>
      </c>
      <c r="D27" s="45">
        <v>1410</v>
      </c>
      <c r="E27" s="44">
        <f t="shared" si="0"/>
        <v>1405</v>
      </c>
      <c r="F27" s="46">
        <v>1425</v>
      </c>
      <c r="G27" s="45">
        <v>1435</v>
      </c>
      <c r="H27" s="44">
        <f t="shared" si="1"/>
        <v>1430</v>
      </c>
      <c r="I27" s="46">
        <v>1480</v>
      </c>
      <c r="J27" s="45">
        <v>1490</v>
      </c>
      <c r="K27" s="44">
        <f t="shared" si="2"/>
        <v>1485</v>
      </c>
      <c r="L27" s="52">
        <v>1410</v>
      </c>
      <c r="M27" s="51">
        <v>1.3240000000000001</v>
      </c>
      <c r="N27" s="51">
        <v>1.1272</v>
      </c>
      <c r="O27" s="50">
        <v>110.47</v>
      </c>
      <c r="P27" s="43">
        <v>1064.95</v>
      </c>
      <c r="Q27" s="43">
        <v>1079.03</v>
      </c>
      <c r="R27" s="49">
        <f t="shared" si="3"/>
        <v>1250.8871540099362</v>
      </c>
      <c r="S27" s="48">
        <v>1.3299000000000001</v>
      </c>
    </row>
    <row r="28" spans="2:19">
      <c r="B28" s="47">
        <v>43552</v>
      </c>
      <c r="C28" s="46">
        <v>1405</v>
      </c>
      <c r="D28" s="45">
        <v>1415</v>
      </c>
      <c r="E28" s="44">
        <f t="shared" si="0"/>
        <v>1410</v>
      </c>
      <c r="F28" s="46">
        <v>1430</v>
      </c>
      <c r="G28" s="45">
        <v>1440</v>
      </c>
      <c r="H28" s="44">
        <f t="shared" si="1"/>
        <v>1435</v>
      </c>
      <c r="I28" s="46">
        <v>1485</v>
      </c>
      <c r="J28" s="45">
        <v>1495</v>
      </c>
      <c r="K28" s="44">
        <f t="shared" si="2"/>
        <v>1490</v>
      </c>
      <c r="L28" s="52">
        <v>1415</v>
      </c>
      <c r="M28" s="51">
        <v>1.3121</v>
      </c>
      <c r="N28" s="51">
        <v>1.1222000000000001</v>
      </c>
      <c r="O28" s="50">
        <v>110.52</v>
      </c>
      <c r="P28" s="43">
        <v>1078.42</v>
      </c>
      <c r="Q28" s="43">
        <v>1092.56</v>
      </c>
      <c r="R28" s="49">
        <f t="shared" si="3"/>
        <v>1260.9160577437176</v>
      </c>
      <c r="S28" s="48">
        <v>1.3180000000000001</v>
      </c>
    </row>
    <row r="29" spans="2:19">
      <c r="B29" s="47">
        <v>43553</v>
      </c>
      <c r="C29" s="46">
        <v>1370</v>
      </c>
      <c r="D29" s="45">
        <v>1380</v>
      </c>
      <c r="E29" s="44">
        <f t="shared" si="0"/>
        <v>1375</v>
      </c>
      <c r="F29" s="46">
        <v>1400</v>
      </c>
      <c r="G29" s="45">
        <v>1410</v>
      </c>
      <c r="H29" s="44">
        <f t="shared" si="1"/>
        <v>1405</v>
      </c>
      <c r="I29" s="46">
        <v>1455</v>
      </c>
      <c r="J29" s="45">
        <v>1465</v>
      </c>
      <c r="K29" s="44">
        <f t="shared" si="2"/>
        <v>1460</v>
      </c>
      <c r="L29" s="52">
        <v>1380</v>
      </c>
      <c r="M29" s="51">
        <v>1.3092999999999999</v>
      </c>
      <c r="N29" s="51">
        <v>1.1232</v>
      </c>
      <c r="O29" s="50">
        <v>110.82</v>
      </c>
      <c r="P29" s="43">
        <v>1054</v>
      </c>
      <c r="Q29" s="43">
        <v>1072.08</v>
      </c>
      <c r="R29" s="49">
        <f t="shared" si="3"/>
        <v>1228.6324786324788</v>
      </c>
      <c r="S29" s="48">
        <v>1.3151999999999999</v>
      </c>
    </row>
    <row r="30" spans="2:19" s="10" customFormat="1">
      <c r="B30" s="42" t="s">
        <v>11</v>
      </c>
      <c r="C30" s="41">
        <f>ROUND(AVERAGE(C9:C29),2)</f>
        <v>1431.67</v>
      </c>
      <c r="D30" s="40">
        <f>ROUND(AVERAGE(D9:D29),2)</f>
        <v>1441.9</v>
      </c>
      <c r="E30" s="39">
        <f>ROUND(AVERAGE(C30:D30),2)</f>
        <v>1436.79</v>
      </c>
      <c r="F30" s="41">
        <f>ROUND(AVERAGE(F9:F29),2)</f>
        <v>1453.81</v>
      </c>
      <c r="G30" s="40">
        <f>ROUND(AVERAGE(G9:G29),2)</f>
        <v>1464.29</v>
      </c>
      <c r="H30" s="39">
        <f>ROUND(AVERAGE(F30:G30),2)</f>
        <v>1459.05</v>
      </c>
      <c r="I30" s="41">
        <f>ROUND(AVERAGE(I9:I29),2)</f>
        <v>1514.29</v>
      </c>
      <c r="J30" s="40">
        <f>ROUND(AVERAGE(J9:J29),2)</f>
        <v>1524.29</v>
      </c>
      <c r="K30" s="39">
        <f>ROUND(AVERAGE(I30:J30),2)</f>
        <v>1519.29</v>
      </c>
      <c r="L30" s="38">
        <f>ROUND(AVERAGE(L9:L29),2)</f>
        <v>1441.9</v>
      </c>
      <c r="M30" s="37">
        <f>ROUND(AVERAGE(M9:M29),4)</f>
        <v>1.3170999999999999</v>
      </c>
      <c r="N30" s="36">
        <f>ROUND(AVERAGE(N9:N29),4)</f>
        <v>1.1302000000000001</v>
      </c>
      <c r="O30" s="175">
        <f>ROUND(AVERAGE(O9:O29),2)</f>
        <v>111.19</v>
      </c>
      <c r="P30" s="35">
        <f>AVERAGE(P9:P29)</f>
        <v>1094.7376190476193</v>
      </c>
      <c r="Q30" s="35">
        <f>AVERAGE(Q9:Q29)</f>
        <v>1106.695238095238</v>
      </c>
      <c r="R30" s="35">
        <f>AVERAGE(R9:R29)</f>
        <v>1275.7418645843329</v>
      </c>
      <c r="S30" s="34">
        <f>AVERAGE(S9:S29)</f>
        <v>1.3231380952380956</v>
      </c>
    </row>
    <row r="31" spans="2:19" s="5" customFormat="1">
      <c r="B31" s="33" t="s">
        <v>12</v>
      </c>
      <c r="C31" s="32">
        <f t="shared" ref="C31:S31" si="4">MAX(C9:C29)</f>
        <v>1455</v>
      </c>
      <c r="D31" s="31">
        <f t="shared" si="4"/>
        <v>1475</v>
      </c>
      <c r="E31" s="30">
        <f t="shared" si="4"/>
        <v>1465</v>
      </c>
      <c r="F31" s="32">
        <f t="shared" si="4"/>
        <v>1475</v>
      </c>
      <c r="G31" s="31">
        <f t="shared" si="4"/>
        <v>1495</v>
      </c>
      <c r="H31" s="30">
        <f t="shared" si="4"/>
        <v>1485</v>
      </c>
      <c r="I31" s="32">
        <f t="shared" si="4"/>
        <v>1545</v>
      </c>
      <c r="J31" s="31">
        <f t="shared" si="4"/>
        <v>1555</v>
      </c>
      <c r="K31" s="30">
        <f t="shared" si="4"/>
        <v>1550</v>
      </c>
      <c r="L31" s="29">
        <f t="shared" si="4"/>
        <v>1475</v>
      </c>
      <c r="M31" s="28">
        <f t="shared" si="4"/>
        <v>1.3277000000000001</v>
      </c>
      <c r="N31" s="27">
        <f t="shared" si="4"/>
        <v>1.1385000000000001</v>
      </c>
      <c r="O31" s="26">
        <f t="shared" si="4"/>
        <v>111.95</v>
      </c>
      <c r="P31" s="25">
        <f t="shared" si="4"/>
        <v>1115.18</v>
      </c>
      <c r="Q31" s="25">
        <f t="shared" si="4"/>
        <v>1125.3900000000001</v>
      </c>
      <c r="R31" s="25">
        <f t="shared" si="4"/>
        <v>1296.3613991914222</v>
      </c>
      <c r="S31" s="24">
        <f t="shared" si="4"/>
        <v>1.3337000000000001</v>
      </c>
    </row>
    <row r="32" spans="2:19" s="5" customFormat="1" ht="13.5" thickBot="1">
      <c r="B32" s="23" t="s">
        <v>13</v>
      </c>
      <c r="C32" s="22">
        <f t="shared" ref="C32:S32" si="5">MIN(C9:C29)</f>
        <v>1370</v>
      </c>
      <c r="D32" s="21">
        <f t="shared" si="5"/>
        <v>1380</v>
      </c>
      <c r="E32" s="20">
        <f t="shared" si="5"/>
        <v>1375</v>
      </c>
      <c r="F32" s="22">
        <f t="shared" si="5"/>
        <v>1400</v>
      </c>
      <c r="G32" s="21">
        <f t="shared" si="5"/>
        <v>1410</v>
      </c>
      <c r="H32" s="20">
        <f t="shared" si="5"/>
        <v>1405</v>
      </c>
      <c r="I32" s="22">
        <f t="shared" si="5"/>
        <v>1455</v>
      </c>
      <c r="J32" s="21">
        <f t="shared" si="5"/>
        <v>1465</v>
      </c>
      <c r="K32" s="20">
        <f t="shared" si="5"/>
        <v>1460</v>
      </c>
      <c r="L32" s="19">
        <f t="shared" si="5"/>
        <v>1380</v>
      </c>
      <c r="M32" s="18">
        <f t="shared" si="5"/>
        <v>1.3048999999999999</v>
      </c>
      <c r="N32" s="17">
        <f t="shared" si="5"/>
        <v>1.1222000000000001</v>
      </c>
      <c r="O32" s="16">
        <f t="shared" si="5"/>
        <v>110.07</v>
      </c>
      <c r="P32" s="15">
        <f t="shared" si="5"/>
        <v>1050.8800000000001</v>
      </c>
      <c r="Q32" s="15">
        <f t="shared" si="5"/>
        <v>1072.08</v>
      </c>
      <c r="R32" s="15">
        <f t="shared" si="5"/>
        <v>1228.0236770032689</v>
      </c>
      <c r="S32" s="14">
        <f t="shared" si="5"/>
        <v>1.3109</v>
      </c>
    </row>
    <row r="34" spans="2:14">
      <c r="B34" s="7" t="s">
        <v>14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  <row r="35" spans="2:14">
      <c r="B35" s="7" t="s">
        <v>15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5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>
      <c r="B3" s="6" t="s">
        <v>19</v>
      </c>
    </row>
    <row r="4" spans="1:19">
      <c r="B4" s="61" t="s">
        <v>31</v>
      </c>
    </row>
    <row r="6" spans="1:19" ht="13.5" thickBot="1">
      <c r="B6" s="1">
        <v>43525</v>
      </c>
    </row>
    <row r="7" spans="1:19" ht="13.5" thickBot="1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25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5" thickBot="1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>
      <c r="B9" s="47">
        <v>43525</v>
      </c>
      <c r="C9" s="46">
        <v>1500</v>
      </c>
      <c r="D9" s="45">
        <v>1510</v>
      </c>
      <c r="E9" s="44">
        <f t="shared" ref="E9:E29" si="0">AVERAGE(C9:D9)</f>
        <v>1505</v>
      </c>
      <c r="F9" s="46">
        <v>1560</v>
      </c>
      <c r="G9" s="45">
        <v>1570</v>
      </c>
      <c r="H9" s="44">
        <f t="shared" ref="H9:H29" si="1">AVERAGE(F9:G9)</f>
        <v>1565</v>
      </c>
      <c r="I9" s="46">
        <v>1725</v>
      </c>
      <c r="J9" s="45">
        <v>1735</v>
      </c>
      <c r="K9" s="44">
        <f t="shared" ref="K9:K29" si="2">AVERAGE(I9:J9)</f>
        <v>1730</v>
      </c>
      <c r="L9" s="52">
        <v>1510</v>
      </c>
      <c r="M9" s="51">
        <v>1.3236000000000001</v>
      </c>
      <c r="N9" s="53">
        <v>1.1377999999999999</v>
      </c>
      <c r="O9" s="50">
        <v>111.85</v>
      </c>
      <c r="P9" s="43">
        <v>1140.83</v>
      </c>
      <c r="Q9" s="43">
        <v>1180.72</v>
      </c>
      <c r="R9" s="49">
        <f t="shared" ref="R9:R29" si="3">L9/N9</f>
        <v>1327.1225171383373</v>
      </c>
      <c r="S9" s="48">
        <v>1.3297000000000001</v>
      </c>
    </row>
    <row r="10" spans="1:19">
      <c r="B10" s="47">
        <v>43528</v>
      </c>
      <c r="C10" s="46">
        <v>1500</v>
      </c>
      <c r="D10" s="45">
        <v>1501</v>
      </c>
      <c r="E10" s="44">
        <f t="shared" si="0"/>
        <v>1500.5</v>
      </c>
      <c r="F10" s="46">
        <v>1530</v>
      </c>
      <c r="G10" s="45">
        <v>1540</v>
      </c>
      <c r="H10" s="44">
        <f t="shared" si="1"/>
        <v>1535</v>
      </c>
      <c r="I10" s="46">
        <v>1695</v>
      </c>
      <c r="J10" s="45">
        <v>1705</v>
      </c>
      <c r="K10" s="44">
        <f t="shared" si="2"/>
        <v>1700</v>
      </c>
      <c r="L10" s="52">
        <v>1501</v>
      </c>
      <c r="M10" s="51">
        <v>1.3202</v>
      </c>
      <c r="N10" s="51">
        <v>1.1334</v>
      </c>
      <c r="O10" s="50">
        <v>111.95</v>
      </c>
      <c r="P10" s="43">
        <v>1136.95</v>
      </c>
      <c r="Q10" s="43">
        <v>1161.1199999999999</v>
      </c>
      <c r="R10" s="49">
        <f t="shared" si="3"/>
        <v>1324.3338627139581</v>
      </c>
      <c r="S10" s="48">
        <v>1.3263</v>
      </c>
    </row>
    <row r="11" spans="1:19">
      <c r="B11" s="47">
        <v>43529</v>
      </c>
      <c r="C11" s="46">
        <v>1505</v>
      </c>
      <c r="D11" s="45">
        <v>1520</v>
      </c>
      <c r="E11" s="44">
        <f t="shared" si="0"/>
        <v>1512.5</v>
      </c>
      <c r="F11" s="46">
        <v>1540</v>
      </c>
      <c r="G11" s="45">
        <v>1550</v>
      </c>
      <c r="H11" s="44">
        <f t="shared" si="1"/>
        <v>1545</v>
      </c>
      <c r="I11" s="46">
        <v>1705</v>
      </c>
      <c r="J11" s="45">
        <v>1715</v>
      </c>
      <c r="K11" s="44">
        <f t="shared" si="2"/>
        <v>1710</v>
      </c>
      <c r="L11" s="52">
        <v>1520</v>
      </c>
      <c r="M11" s="51">
        <v>1.3121</v>
      </c>
      <c r="N11" s="51">
        <v>1.1325000000000001</v>
      </c>
      <c r="O11" s="50">
        <v>111.92</v>
      </c>
      <c r="P11" s="43">
        <v>1158.45</v>
      </c>
      <c r="Q11" s="43">
        <v>1175.94</v>
      </c>
      <c r="R11" s="49">
        <f t="shared" si="3"/>
        <v>1342.1633554083885</v>
      </c>
      <c r="S11" s="48">
        <v>1.3181</v>
      </c>
    </row>
    <row r="12" spans="1:19">
      <c r="B12" s="47">
        <v>43530</v>
      </c>
      <c r="C12" s="46">
        <v>1520</v>
      </c>
      <c r="D12" s="45">
        <v>1521</v>
      </c>
      <c r="E12" s="44">
        <f t="shared" si="0"/>
        <v>1520.5</v>
      </c>
      <c r="F12" s="46">
        <v>1540</v>
      </c>
      <c r="G12" s="45">
        <v>1550</v>
      </c>
      <c r="H12" s="44">
        <f t="shared" si="1"/>
        <v>1545</v>
      </c>
      <c r="I12" s="46">
        <v>1705</v>
      </c>
      <c r="J12" s="45">
        <v>1715</v>
      </c>
      <c r="K12" s="44">
        <f t="shared" si="2"/>
        <v>1710</v>
      </c>
      <c r="L12" s="52">
        <v>1521</v>
      </c>
      <c r="M12" s="51">
        <v>1.3147</v>
      </c>
      <c r="N12" s="51">
        <v>1.1303000000000001</v>
      </c>
      <c r="O12" s="50">
        <v>111.8</v>
      </c>
      <c r="P12" s="43">
        <v>1156.92</v>
      </c>
      <c r="Q12" s="43">
        <v>1173.6199999999999</v>
      </c>
      <c r="R12" s="49">
        <f t="shared" si="3"/>
        <v>1345.6604441298769</v>
      </c>
      <c r="S12" s="48">
        <v>1.3207</v>
      </c>
    </row>
    <row r="13" spans="1:19">
      <c r="B13" s="47">
        <v>43531</v>
      </c>
      <c r="C13" s="46">
        <v>1495</v>
      </c>
      <c r="D13" s="45">
        <v>1497</v>
      </c>
      <c r="E13" s="44">
        <f t="shared" si="0"/>
        <v>1496</v>
      </c>
      <c r="F13" s="46">
        <v>1515</v>
      </c>
      <c r="G13" s="45">
        <v>1525</v>
      </c>
      <c r="H13" s="44">
        <f t="shared" si="1"/>
        <v>1520</v>
      </c>
      <c r="I13" s="46">
        <v>1675</v>
      </c>
      <c r="J13" s="45">
        <v>1685</v>
      </c>
      <c r="K13" s="44">
        <f t="shared" si="2"/>
        <v>1680</v>
      </c>
      <c r="L13" s="52">
        <v>1497</v>
      </c>
      <c r="M13" s="51">
        <v>1.3125</v>
      </c>
      <c r="N13" s="51">
        <v>1.1289</v>
      </c>
      <c r="O13" s="50">
        <v>111.75</v>
      </c>
      <c r="P13" s="43">
        <v>1140.57</v>
      </c>
      <c r="Q13" s="43">
        <v>1156.71</v>
      </c>
      <c r="R13" s="49">
        <f t="shared" si="3"/>
        <v>1326.0696252989635</v>
      </c>
      <c r="S13" s="48">
        <v>1.3184</v>
      </c>
    </row>
    <row r="14" spans="1:19">
      <c r="B14" s="47">
        <v>43532</v>
      </c>
      <c r="C14" s="46">
        <v>1501</v>
      </c>
      <c r="D14" s="45">
        <v>1503</v>
      </c>
      <c r="E14" s="44">
        <f t="shared" si="0"/>
        <v>1502</v>
      </c>
      <c r="F14" s="46">
        <v>1545</v>
      </c>
      <c r="G14" s="45">
        <v>1550</v>
      </c>
      <c r="H14" s="44">
        <f t="shared" si="1"/>
        <v>1547.5</v>
      </c>
      <c r="I14" s="46">
        <v>1705</v>
      </c>
      <c r="J14" s="45">
        <v>1715</v>
      </c>
      <c r="K14" s="44">
        <f t="shared" si="2"/>
        <v>1710</v>
      </c>
      <c r="L14" s="52">
        <v>1503</v>
      </c>
      <c r="M14" s="51">
        <v>1.3071999999999999</v>
      </c>
      <c r="N14" s="51">
        <v>1.1222000000000001</v>
      </c>
      <c r="O14" s="50">
        <v>111.13</v>
      </c>
      <c r="P14" s="43">
        <v>1149.79</v>
      </c>
      <c r="Q14" s="43">
        <v>1180.4100000000001</v>
      </c>
      <c r="R14" s="49">
        <f t="shared" si="3"/>
        <v>1339.3334521475672</v>
      </c>
      <c r="S14" s="48">
        <v>1.3130999999999999</v>
      </c>
    </row>
    <row r="15" spans="1:19">
      <c r="B15" s="47">
        <v>43535</v>
      </c>
      <c r="C15" s="46">
        <v>1524</v>
      </c>
      <c r="D15" s="45">
        <v>1525</v>
      </c>
      <c r="E15" s="44">
        <f t="shared" si="0"/>
        <v>1524.5</v>
      </c>
      <c r="F15" s="46">
        <v>1550</v>
      </c>
      <c r="G15" s="45">
        <v>1555</v>
      </c>
      <c r="H15" s="44">
        <f t="shared" si="1"/>
        <v>1552.5</v>
      </c>
      <c r="I15" s="46">
        <v>1710</v>
      </c>
      <c r="J15" s="45">
        <v>1720</v>
      </c>
      <c r="K15" s="44">
        <f t="shared" si="2"/>
        <v>1715</v>
      </c>
      <c r="L15" s="52">
        <v>1525</v>
      </c>
      <c r="M15" s="51">
        <v>1.3048999999999999</v>
      </c>
      <c r="N15" s="51">
        <v>1.1236999999999999</v>
      </c>
      <c r="O15" s="50">
        <v>111.13</v>
      </c>
      <c r="P15" s="43">
        <v>1168.67</v>
      </c>
      <c r="Q15" s="43">
        <v>1186.21</v>
      </c>
      <c r="R15" s="49">
        <f t="shared" si="3"/>
        <v>1357.1237874877638</v>
      </c>
      <c r="S15" s="48">
        <v>1.3109</v>
      </c>
    </row>
    <row r="16" spans="1:19">
      <c r="B16" s="47">
        <v>43536</v>
      </c>
      <c r="C16" s="46">
        <v>1525</v>
      </c>
      <c r="D16" s="45">
        <v>1526</v>
      </c>
      <c r="E16" s="44">
        <f t="shared" si="0"/>
        <v>1525.5</v>
      </c>
      <c r="F16" s="46">
        <v>1550</v>
      </c>
      <c r="G16" s="45">
        <v>1560</v>
      </c>
      <c r="H16" s="44">
        <f t="shared" si="1"/>
        <v>1555</v>
      </c>
      <c r="I16" s="46">
        <v>1710</v>
      </c>
      <c r="J16" s="45">
        <v>1720</v>
      </c>
      <c r="K16" s="44">
        <f t="shared" si="2"/>
        <v>1715</v>
      </c>
      <c r="L16" s="52">
        <v>1526</v>
      </c>
      <c r="M16" s="51">
        <v>1.3091999999999999</v>
      </c>
      <c r="N16" s="51">
        <v>1.1282000000000001</v>
      </c>
      <c r="O16" s="50">
        <v>111.2</v>
      </c>
      <c r="P16" s="43">
        <v>1165.5999999999999</v>
      </c>
      <c r="Q16" s="43">
        <v>1186.22</v>
      </c>
      <c r="R16" s="49">
        <f t="shared" si="3"/>
        <v>1352.597057259351</v>
      </c>
      <c r="S16" s="48">
        <v>1.3150999999999999</v>
      </c>
    </row>
    <row r="17" spans="2:19">
      <c r="B17" s="47">
        <v>43537</v>
      </c>
      <c r="C17" s="46">
        <v>1531</v>
      </c>
      <c r="D17" s="45">
        <v>1532</v>
      </c>
      <c r="E17" s="44">
        <f t="shared" si="0"/>
        <v>1531.5</v>
      </c>
      <c r="F17" s="46">
        <v>1560</v>
      </c>
      <c r="G17" s="45">
        <v>1570</v>
      </c>
      <c r="H17" s="44">
        <f t="shared" si="1"/>
        <v>1565</v>
      </c>
      <c r="I17" s="46">
        <v>1720</v>
      </c>
      <c r="J17" s="45">
        <v>1730</v>
      </c>
      <c r="K17" s="44">
        <f t="shared" si="2"/>
        <v>1725</v>
      </c>
      <c r="L17" s="52">
        <v>1532</v>
      </c>
      <c r="M17" s="51">
        <v>1.3169</v>
      </c>
      <c r="N17" s="51">
        <v>1.1294</v>
      </c>
      <c r="O17" s="50">
        <v>111.4</v>
      </c>
      <c r="P17" s="43">
        <v>1163.3399999999999</v>
      </c>
      <c r="Q17" s="43">
        <v>1186.7</v>
      </c>
      <c r="R17" s="49">
        <f t="shared" si="3"/>
        <v>1356.4724632548257</v>
      </c>
      <c r="S17" s="48">
        <v>1.323</v>
      </c>
    </row>
    <row r="18" spans="2:19">
      <c r="B18" s="47">
        <v>43538</v>
      </c>
      <c r="C18" s="46">
        <v>1534</v>
      </c>
      <c r="D18" s="45">
        <v>1536</v>
      </c>
      <c r="E18" s="44">
        <f t="shared" si="0"/>
        <v>1535</v>
      </c>
      <c r="F18" s="46">
        <v>1560</v>
      </c>
      <c r="G18" s="45">
        <v>1570</v>
      </c>
      <c r="H18" s="44">
        <f t="shared" si="1"/>
        <v>1565</v>
      </c>
      <c r="I18" s="46">
        <v>1720</v>
      </c>
      <c r="J18" s="45">
        <v>1730</v>
      </c>
      <c r="K18" s="44">
        <f t="shared" si="2"/>
        <v>1725</v>
      </c>
      <c r="L18" s="52">
        <v>1536</v>
      </c>
      <c r="M18" s="51">
        <v>1.3277000000000001</v>
      </c>
      <c r="N18" s="51">
        <v>1.1301000000000001</v>
      </c>
      <c r="O18" s="50">
        <v>111.65</v>
      </c>
      <c r="P18" s="43">
        <v>1156.8900000000001</v>
      </c>
      <c r="Q18" s="43">
        <v>1177.18</v>
      </c>
      <c r="R18" s="49">
        <f t="shared" si="3"/>
        <v>1359.1717547119722</v>
      </c>
      <c r="S18" s="48">
        <v>1.3337000000000001</v>
      </c>
    </row>
    <row r="19" spans="2:19">
      <c r="B19" s="47">
        <v>43539</v>
      </c>
      <c r="C19" s="46">
        <v>1531</v>
      </c>
      <c r="D19" s="45">
        <v>1532</v>
      </c>
      <c r="E19" s="44">
        <f t="shared" si="0"/>
        <v>1531.5</v>
      </c>
      <c r="F19" s="46">
        <v>1560</v>
      </c>
      <c r="G19" s="45">
        <v>1570</v>
      </c>
      <c r="H19" s="44">
        <f t="shared" si="1"/>
        <v>1565</v>
      </c>
      <c r="I19" s="46">
        <v>1720</v>
      </c>
      <c r="J19" s="45">
        <v>1730</v>
      </c>
      <c r="K19" s="44">
        <f t="shared" si="2"/>
        <v>1725</v>
      </c>
      <c r="L19" s="52">
        <v>1532</v>
      </c>
      <c r="M19" s="51">
        <v>1.3234999999999999</v>
      </c>
      <c r="N19" s="51">
        <v>1.1303000000000001</v>
      </c>
      <c r="O19" s="50">
        <v>111.66</v>
      </c>
      <c r="P19" s="43">
        <v>1157.54</v>
      </c>
      <c r="Q19" s="43">
        <v>1180.9000000000001</v>
      </c>
      <c r="R19" s="49">
        <f t="shared" si="3"/>
        <v>1355.3923737060957</v>
      </c>
      <c r="S19" s="48">
        <v>1.3294999999999999</v>
      </c>
    </row>
    <row r="20" spans="2:19">
      <c r="B20" s="47">
        <v>43542</v>
      </c>
      <c r="C20" s="46">
        <v>1515</v>
      </c>
      <c r="D20" s="45">
        <v>1516</v>
      </c>
      <c r="E20" s="44">
        <f t="shared" si="0"/>
        <v>1515.5</v>
      </c>
      <c r="F20" s="46">
        <v>1555</v>
      </c>
      <c r="G20" s="45">
        <v>1565</v>
      </c>
      <c r="H20" s="44">
        <f t="shared" si="1"/>
        <v>1560</v>
      </c>
      <c r="I20" s="46">
        <v>1715</v>
      </c>
      <c r="J20" s="45">
        <v>1725</v>
      </c>
      <c r="K20" s="44">
        <f t="shared" si="2"/>
        <v>1720</v>
      </c>
      <c r="L20" s="52">
        <v>1516</v>
      </c>
      <c r="M20" s="51">
        <v>1.3243</v>
      </c>
      <c r="N20" s="51">
        <v>1.1348</v>
      </c>
      <c r="O20" s="50">
        <v>111.54</v>
      </c>
      <c r="P20" s="43">
        <v>1144.76</v>
      </c>
      <c r="Q20" s="43">
        <v>1176.43</v>
      </c>
      <c r="R20" s="49">
        <f t="shared" si="3"/>
        <v>1335.9182234755021</v>
      </c>
      <c r="S20" s="48">
        <v>1.3303</v>
      </c>
    </row>
    <row r="21" spans="2:19">
      <c r="B21" s="47">
        <v>43543</v>
      </c>
      <c r="C21" s="46">
        <v>1515</v>
      </c>
      <c r="D21" s="45">
        <v>1520</v>
      </c>
      <c r="E21" s="44">
        <f t="shared" si="0"/>
        <v>1517.5</v>
      </c>
      <c r="F21" s="46">
        <v>1560</v>
      </c>
      <c r="G21" s="45">
        <v>1570</v>
      </c>
      <c r="H21" s="44">
        <f t="shared" si="1"/>
        <v>1565</v>
      </c>
      <c r="I21" s="46">
        <v>1720</v>
      </c>
      <c r="J21" s="45">
        <v>1730</v>
      </c>
      <c r="K21" s="44">
        <f t="shared" si="2"/>
        <v>1725</v>
      </c>
      <c r="L21" s="52">
        <v>1520</v>
      </c>
      <c r="M21" s="51">
        <v>1.3270999999999999</v>
      </c>
      <c r="N21" s="51">
        <v>1.1352</v>
      </c>
      <c r="O21" s="50">
        <v>111.43</v>
      </c>
      <c r="P21" s="43">
        <v>1145.3499999999999</v>
      </c>
      <c r="Q21" s="43">
        <v>1177.71</v>
      </c>
      <c r="R21" s="49">
        <f t="shared" si="3"/>
        <v>1338.9711064129669</v>
      </c>
      <c r="S21" s="48">
        <v>1.3331</v>
      </c>
    </row>
    <row r="22" spans="2:19">
      <c r="B22" s="47">
        <v>43544</v>
      </c>
      <c r="C22" s="46">
        <v>1515</v>
      </c>
      <c r="D22" s="45">
        <v>1520</v>
      </c>
      <c r="E22" s="44">
        <f t="shared" si="0"/>
        <v>1517.5</v>
      </c>
      <c r="F22" s="46">
        <v>1560</v>
      </c>
      <c r="G22" s="45">
        <v>1570</v>
      </c>
      <c r="H22" s="44">
        <f t="shared" si="1"/>
        <v>1565</v>
      </c>
      <c r="I22" s="46">
        <v>1720</v>
      </c>
      <c r="J22" s="45">
        <v>1730</v>
      </c>
      <c r="K22" s="44">
        <f t="shared" si="2"/>
        <v>1725</v>
      </c>
      <c r="L22" s="52">
        <v>1520</v>
      </c>
      <c r="M22" s="51">
        <v>1.3149999999999999</v>
      </c>
      <c r="N22" s="51">
        <v>1.1355</v>
      </c>
      <c r="O22" s="50">
        <v>111.47</v>
      </c>
      <c r="P22" s="43">
        <v>1155.8900000000001</v>
      </c>
      <c r="Q22" s="43">
        <v>1188.49</v>
      </c>
      <c r="R22" s="49">
        <f t="shared" si="3"/>
        <v>1338.617349185381</v>
      </c>
      <c r="S22" s="48">
        <v>1.321</v>
      </c>
    </row>
    <row r="23" spans="2:19">
      <c r="B23" s="47">
        <v>43545</v>
      </c>
      <c r="C23" s="46">
        <v>1510</v>
      </c>
      <c r="D23" s="45">
        <v>1512</v>
      </c>
      <c r="E23" s="44">
        <f t="shared" si="0"/>
        <v>1511</v>
      </c>
      <c r="F23" s="46">
        <v>1560</v>
      </c>
      <c r="G23" s="45">
        <v>1570</v>
      </c>
      <c r="H23" s="44">
        <f t="shared" si="1"/>
        <v>1565</v>
      </c>
      <c r="I23" s="46">
        <v>1715</v>
      </c>
      <c r="J23" s="45">
        <v>1725</v>
      </c>
      <c r="K23" s="44">
        <f t="shared" si="2"/>
        <v>1720</v>
      </c>
      <c r="L23" s="52">
        <v>1512</v>
      </c>
      <c r="M23" s="51">
        <v>1.3129</v>
      </c>
      <c r="N23" s="51">
        <v>1.1385000000000001</v>
      </c>
      <c r="O23" s="50">
        <v>110.55</v>
      </c>
      <c r="P23" s="43">
        <v>1151.6500000000001</v>
      </c>
      <c r="Q23" s="43">
        <v>1190.3900000000001</v>
      </c>
      <c r="R23" s="49">
        <f t="shared" si="3"/>
        <v>1328.0632411067193</v>
      </c>
      <c r="S23" s="48">
        <v>1.3189</v>
      </c>
    </row>
    <row r="24" spans="2:19">
      <c r="B24" s="47">
        <v>43546</v>
      </c>
      <c r="C24" s="46">
        <v>1490</v>
      </c>
      <c r="D24" s="45">
        <v>1500</v>
      </c>
      <c r="E24" s="44">
        <f t="shared" si="0"/>
        <v>1495</v>
      </c>
      <c r="F24" s="46">
        <v>1530</v>
      </c>
      <c r="G24" s="45">
        <v>1540</v>
      </c>
      <c r="H24" s="44">
        <f t="shared" si="1"/>
        <v>1535</v>
      </c>
      <c r="I24" s="46">
        <v>1685</v>
      </c>
      <c r="J24" s="45">
        <v>1695</v>
      </c>
      <c r="K24" s="44">
        <f t="shared" si="2"/>
        <v>1690</v>
      </c>
      <c r="L24" s="52">
        <v>1500</v>
      </c>
      <c r="M24" s="51">
        <v>1.3159000000000001</v>
      </c>
      <c r="N24" s="51">
        <v>1.1308</v>
      </c>
      <c r="O24" s="50">
        <v>110.22</v>
      </c>
      <c r="P24" s="43">
        <v>1139.9000000000001</v>
      </c>
      <c r="Q24" s="43">
        <v>1164.99</v>
      </c>
      <c r="R24" s="49">
        <f t="shared" si="3"/>
        <v>1326.4945171559957</v>
      </c>
      <c r="S24" s="48">
        <v>1.3219000000000001</v>
      </c>
    </row>
    <row r="25" spans="2:19">
      <c r="B25" s="47">
        <v>43549</v>
      </c>
      <c r="C25" s="46">
        <v>1490</v>
      </c>
      <c r="D25" s="45">
        <v>1500</v>
      </c>
      <c r="E25" s="44">
        <f t="shared" si="0"/>
        <v>1495</v>
      </c>
      <c r="F25" s="46">
        <v>1530</v>
      </c>
      <c r="G25" s="45">
        <v>1540</v>
      </c>
      <c r="H25" s="44">
        <f t="shared" si="1"/>
        <v>1535</v>
      </c>
      <c r="I25" s="46">
        <v>1685</v>
      </c>
      <c r="J25" s="45">
        <v>1695</v>
      </c>
      <c r="K25" s="44">
        <f t="shared" si="2"/>
        <v>1690</v>
      </c>
      <c r="L25" s="52">
        <v>1500</v>
      </c>
      <c r="M25" s="51">
        <v>1.3227</v>
      </c>
      <c r="N25" s="51">
        <v>1.1318999999999999</v>
      </c>
      <c r="O25" s="50">
        <v>110.07</v>
      </c>
      <c r="P25" s="43">
        <v>1134.04</v>
      </c>
      <c r="Q25" s="43">
        <v>1159.03</v>
      </c>
      <c r="R25" s="49">
        <f t="shared" si="3"/>
        <v>1325.2054068380601</v>
      </c>
      <c r="S25" s="48">
        <v>1.3287</v>
      </c>
    </row>
    <row r="26" spans="2:19">
      <c r="B26" s="47">
        <v>43550</v>
      </c>
      <c r="C26" s="46">
        <v>1475</v>
      </c>
      <c r="D26" s="45">
        <v>1480</v>
      </c>
      <c r="E26" s="44">
        <f t="shared" si="0"/>
        <v>1477.5</v>
      </c>
      <c r="F26" s="46">
        <v>1520</v>
      </c>
      <c r="G26" s="45">
        <v>1530</v>
      </c>
      <c r="H26" s="44">
        <f t="shared" si="1"/>
        <v>1525</v>
      </c>
      <c r="I26" s="46">
        <v>1675</v>
      </c>
      <c r="J26" s="45">
        <v>1685</v>
      </c>
      <c r="K26" s="44">
        <f t="shared" si="2"/>
        <v>1680</v>
      </c>
      <c r="L26" s="52">
        <v>1480</v>
      </c>
      <c r="M26" s="51">
        <v>1.3243</v>
      </c>
      <c r="N26" s="51">
        <v>1.1288</v>
      </c>
      <c r="O26" s="50">
        <v>110.48</v>
      </c>
      <c r="P26" s="43">
        <v>1117.57</v>
      </c>
      <c r="Q26" s="43">
        <v>1150.03</v>
      </c>
      <c r="R26" s="49">
        <f t="shared" si="3"/>
        <v>1311.1268603827073</v>
      </c>
      <c r="S26" s="48">
        <v>1.3304</v>
      </c>
    </row>
    <row r="27" spans="2:19">
      <c r="B27" s="47">
        <v>43551</v>
      </c>
      <c r="C27" s="46">
        <v>1475</v>
      </c>
      <c r="D27" s="45">
        <v>1480</v>
      </c>
      <c r="E27" s="44">
        <f t="shared" si="0"/>
        <v>1477.5</v>
      </c>
      <c r="F27" s="46">
        <v>1510</v>
      </c>
      <c r="G27" s="45">
        <v>1520</v>
      </c>
      <c r="H27" s="44">
        <f t="shared" si="1"/>
        <v>1515</v>
      </c>
      <c r="I27" s="46">
        <v>1665</v>
      </c>
      <c r="J27" s="45">
        <v>1675</v>
      </c>
      <c r="K27" s="44">
        <f t="shared" si="2"/>
        <v>1670</v>
      </c>
      <c r="L27" s="52">
        <v>1480</v>
      </c>
      <c r="M27" s="51">
        <v>1.3240000000000001</v>
      </c>
      <c r="N27" s="51">
        <v>1.1272</v>
      </c>
      <c r="O27" s="50">
        <v>110.47</v>
      </c>
      <c r="P27" s="43">
        <v>1117.82</v>
      </c>
      <c r="Q27" s="43">
        <v>1142.94</v>
      </c>
      <c r="R27" s="49">
        <f t="shared" si="3"/>
        <v>1312.9879347054648</v>
      </c>
      <c r="S27" s="48">
        <v>1.3299000000000001</v>
      </c>
    </row>
    <row r="28" spans="2:19">
      <c r="B28" s="47">
        <v>43552</v>
      </c>
      <c r="C28" s="46">
        <v>1475</v>
      </c>
      <c r="D28" s="45">
        <v>1476</v>
      </c>
      <c r="E28" s="44">
        <f t="shared" si="0"/>
        <v>1475.5</v>
      </c>
      <c r="F28" s="46">
        <v>1500</v>
      </c>
      <c r="G28" s="45">
        <v>1510</v>
      </c>
      <c r="H28" s="44">
        <f t="shared" si="1"/>
        <v>1505</v>
      </c>
      <c r="I28" s="46">
        <v>1655</v>
      </c>
      <c r="J28" s="45">
        <v>1665</v>
      </c>
      <c r="K28" s="44">
        <f t="shared" si="2"/>
        <v>1660</v>
      </c>
      <c r="L28" s="52">
        <v>1476</v>
      </c>
      <c r="M28" s="51">
        <v>1.3121</v>
      </c>
      <c r="N28" s="51">
        <v>1.1222000000000001</v>
      </c>
      <c r="O28" s="50">
        <v>110.52</v>
      </c>
      <c r="P28" s="43">
        <v>1124.9100000000001</v>
      </c>
      <c r="Q28" s="43">
        <v>1145.68</v>
      </c>
      <c r="R28" s="49">
        <f t="shared" si="3"/>
        <v>1315.2735697736589</v>
      </c>
      <c r="S28" s="48">
        <v>1.3180000000000001</v>
      </c>
    </row>
    <row r="29" spans="2:19">
      <c r="B29" s="47">
        <v>43553</v>
      </c>
      <c r="C29" s="46">
        <v>1445</v>
      </c>
      <c r="D29" s="45">
        <v>1455</v>
      </c>
      <c r="E29" s="44">
        <f t="shared" si="0"/>
        <v>1450</v>
      </c>
      <c r="F29" s="46">
        <v>1480</v>
      </c>
      <c r="G29" s="45">
        <v>1490</v>
      </c>
      <c r="H29" s="44">
        <f t="shared" si="1"/>
        <v>1485</v>
      </c>
      <c r="I29" s="46">
        <v>1630</v>
      </c>
      <c r="J29" s="45">
        <v>1640</v>
      </c>
      <c r="K29" s="44">
        <f t="shared" si="2"/>
        <v>1635</v>
      </c>
      <c r="L29" s="52">
        <v>1455</v>
      </c>
      <c r="M29" s="51">
        <v>1.3092999999999999</v>
      </c>
      <c r="N29" s="51">
        <v>1.1232</v>
      </c>
      <c r="O29" s="50">
        <v>110.82</v>
      </c>
      <c r="P29" s="43">
        <v>1111.28</v>
      </c>
      <c r="Q29" s="43">
        <v>1132.9100000000001</v>
      </c>
      <c r="R29" s="49">
        <f t="shared" si="3"/>
        <v>1295.4059829059829</v>
      </c>
      <c r="S29" s="48">
        <v>1.3151999999999999</v>
      </c>
    </row>
    <row r="30" spans="2:19" s="10" customFormat="1">
      <c r="B30" s="42" t="s">
        <v>11</v>
      </c>
      <c r="C30" s="41">
        <f>ROUND(AVERAGE(C9:C29),2)</f>
        <v>1503.38</v>
      </c>
      <c r="D30" s="40">
        <f>ROUND(AVERAGE(D9:D29),2)</f>
        <v>1507.71</v>
      </c>
      <c r="E30" s="39">
        <f>ROUND(AVERAGE(C30:D30),2)</f>
        <v>1505.55</v>
      </c>
      <c r="F30" s="41">
        <f>ROUND(AVERAGE(F9:F29),2)</f>
        <v>1538.81</v>
      </c>
      <c r="G30" s="40">
        <f>ROUND(AVERAGE(G9:G29),2)</f>
        <v>1548.33</v>
      </c>
      <c r="H30" s="39">
        <f>ROUND(AVERAGE(F30:G30),2)</f>
        <v>1543.57</v>
      </c>
      <c r="I30" s="41">
        <f>ROUND(AVERAGE(I9:I29),2)</f>
        <v>1697.86</v>
      </c>
      <c r="J30" s="40">
        <f>ROUND(AVERAGE(J9:J29),2)</f>
        <v>1707.86</v>
      </c>
      <c r="K30" s="39">
        <f>ROUND(AVERAGE(I30:J30),2)</f>
        <v>1702.86</v>
      </c>
      <c r="L30" s="38">
        <f>ROUND(AVERAGE(L9:L29),2)</f>
        <v>1507.71</v>
      </c>
      <c r="M30" s="37">
        <f>ROUND(AVERAGE(M9:M29),4)</f>
        <v>1.3170999999999999</v>
      </c>
      <c r="N30" s="36">
        <f>ROUND(AVERAGE(N9:N29),4)</f>
        <v>1.1302000000000001</v>
      </c>
      <c r="O30" s="175">
        <f>ROUND(AVERAGE(O9:O29),2)</f>
        <v>111.19</v>
      </c>
      <c r="P30" s="35">
        <f>AVERAGE(P9:P29)</f>
        <v>1144.7009523809525</v>
      </c>
      <c r="Q30" s="35">
        <f>AVERAGE(Q9:Q29)</f>
        <v>1170.2061904761904</v>
      </c>
      <c r="R30" s="35">
        <f>AVERAGE(R9:R29)</f>
        <v>1333.97642310474</v>
      </c>
      <c r="S30" s="34">
        <f>AVERAGE(S9:S29)</f>
        <v>1.3231380952380956</v>
      </c>
    </row>
    <row r="31" spans="2:19" s="5" customFormat="1">
      <c r="B31" s="33" t="s">
        <v>12</v>
      </c>
      <c r="C31" s="32">
        <f t="shared" ref="C31:S31" si="4">MAX(C9:C29)</f>
        <v>1534</v>
      </c>
      <c r="D31" s="31">
        <f t="shared" si="4"/>
        <v>1536</v>
      </c>
      <c r="E31" s="30">
        <f t="shared" si="4"/>
        <v>1535</v>
      </c>
      <c r="F31" s="32">
        <f t="shared" si="4"/>
        <v>1560</v>
      </c>
      <c r="G31" s="31">
        <f t="shared" si="4"/>
        <v>1570</v>
      </c>
      <c r="H31" s="30">
        <f t="shared" si="4"/>
        <v>1565</v>
      </c>
      <c r="I31" s="32">
        <f t="shared" si="4"/>
        <v>1725</v>
      </c>
      <c r="J31" s="31">
        <f t="shared" si="4"/>
        <v>1735</v>
      </c>
      <c r="K31" s="30">
        <f t="shared" si="4"/>
        <v>1730</v>
      </c>
      <c r="L31" s="29">
        <f t="shared" si="4"/>
        <v>1536</v>
      </c>
      <c r="M31" s="28">
        <f t="shared" si="4"/>
        <v>1.3277000000000001</v>
      </c>
      <c r="N31" s="27">
        <f t="shared" si="4"/>
        <v>1.1385000000000001</v>
      </c>
      <c r="O31" s="26">
        <f t="shared" si="4"/>
        <v>111.95</v>
      </c>
      <c r="P31" s="25">
        <f t="shared" si="4"/>
        <v>1168.67</v>
      </c>
      <c r="Q31" s="25">
        <f t="shared" si="4"/>
        <v>1190.3900000000001</v>
      </c>
      <c r="R31" s="25">
        <f t="shared" si="4"/>
        <v>1359.1717547119722</v>
      </c>
      <c r="S31" s="24">
        <f t="shared" si="4"/>
        <v>1.3337000000000001</v>
      </c>
    </row>
    <row r="32" spans="2:19" s="5" customFormat="1" ht="13.5" thickBot="1">
      <c r="B32" s="23" t="s">
        <v>13</v>
      </c>
      <c r="C32" s="22">
        <f t="shared" ref="C32:S32" si="5">MIN(C9:C29)</f>
        <v>1445</v>
      </c>
      <c r="D32" s="21">
        <f t="shared" si="5"/>
        <v>1455</v>
      </c>
      <c r="E32" s="20">
        <f t="shared" si="5"/>
        <v>1450</v>
      </c>
      <c r="F32" s="22">
        <f t="shared" si="5"/>
        <v>1480</v>
      </c>
      <c r="G32" s="21">
        <f t="shared" si="5"/>
        <v>1490</v>
      </c>
      <c r="H32" s="20">
        <f t="shared" si="5"/>
        <v>1485</v>
      </c>
      <c r="I32" s="22">
        <f t="shared" si="5"/>
        <v>1630</v>
      </c>
      <c r="J32" s="21">
        <f t="shared" si="5"/>
        <v>1640</v>
      </c>
      <c r="K32" s="20">
        <f t="shared" si="5"/>
        <v>1635</v>
      </c>
      <c r="L32" s="19">
        <f t="shared" si="5"/>
        <v>1455</v>
      </c>
      <c r="M32" s="18">
        <f t="shared" si="5"/>
        <v>1.3048999999999999</v>
      </c>
      <c r="N32" s="17">
        <f t="shared" si="5"/>
        <v>1.1222000000000001</v>
      </c>
      <c r="O32" s="16">
        <f t="shared" si="5"/>
        <v>110.07</v>
      </c>
      <c r="P32" s="15">
        <f t="shared" si="5"/>
        <v>1111.28</v>
      </c>
      <c r="Q32" s="15">
        <f t="shared" si="5"/>
        <v>1132.9100000000001</v>
      </c>
      <c r="R32" s="15">
        <f t="shared" si="5"/>
        <v>1295.4059829059829</v>
      </c>
      <c r="S32" s="14">
        <f t="shared" si="5"/>
        <v>1.3109</v>
      </c>
    </row>
    <row r="34" spans="2:14">
      <c r="B34" s="7" t="s">
        <v>14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  <row r="35" spans="2:14">
      <c r="B35" s="7" t="s">
        <v>15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35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>
      <c r="B3" s="6" t="s">
        <v>19</v>
      </c>
    </row>
    <row r="4" spans="1:25">
      <c r="B4" s="61" t="s">
        <v>27</v>
      </c>
    </row>
    <row r="6" spans="1:25" ht="13.5" thickBot="1">
      <c r="B6" s="1">
        <v>43525</v>
      </c>
    </row>
    <row r="7" spans="1:25" ht="13.5" thickBot="1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25</v>
      </c>
      <c r="J7" s="187"/>
      <c r="K7" s="188"/>
      <c r="L7" s="186" t="s">
        <v>24</v>
      </c>
      <c r="M7" s="187"/>
      <c r="N7" s="188"/>
      <c r="O7" s="186" t="s">
        <v>23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>
      <c r="B9" s="47">
        <v>43525</v>
      </c>
      <c r="C9" s="46">
        <v>1890</v>
      </c>
      <c r="D9" s="45">
        <v>1890.5</v>
      </c>
      <c r="E9" s="44">
        <f t="shared" ref="E9:E29" si="0">AVERAGE(C9:D9)</f>
        <v>1890.25</v>
      </c>
      <c r="F9" s="46">
        <v>1910</v>
      </c>
      <c r="G9" s="45">
        <v>1910.5</v>
      </c>
      <c r="H9" s="44">
        <f t="shared" ref="H9:H29" si="1">AVERAGE(F9:G9)</f>
        <v>1910.25</v>
      </c>
      <c r="I9" s="46">
        <v>2043</v>
      </c>
      <c r="J9" s="45">
        <v>2048</v>
      </c>
      <c r="K9" s="44">
        <f t="shared" ref="K9:K29" si="2">AVERAGE(I9:J9)</f>
        <v>2045.5</v>
      </c>
      <c r="L9" s="46">
        <v>2120</v>
      </c>
      <c r="M9" s="45">
        <v>2125</v>
      </c>
      <c r="N9" s="44">
        <f t="shared" ref="N9:N29" si="3">AVERAGE(L9:M9)</f>
        <v>2122.5</v>
      </c>
      <c r="O9" s="46">
        <v>2198</v>
      </c>
      <c r="P9" s="45">
        <v>2203</v>
      </c>
      <c r="Q9" s="44">
        <f t="shared" ref="Q9:Q29" si="4">AVERAGE(O9:P9)</f>
        <v>2200.5</v>
      </c>
      <c r="R9" s="52">
        <v>1890.5</v>
      </c>
      <c r="S9" s="51">
        <v>1.3236000000000001</v>
      </c>
      <c r="T9" s="53">
        <v>1.1377999999999999</v>
      </c>
      <c r="U9" s="50">
        <v>111.85</v>
      </c>
      <c r="V9" s="43">
        <v>1428.3</v>
      </c>
      <c r="W9" s="43">
        <v>1436.79</v>
      </c>
      <c r="X9" s="49">
        <f t="shared" ref="X9:X29" si="5">R9/T9</f>
        <v>1661.5398136755143</v>
      </c>
      <c r="Y9" s="48">
        <v>1.3297000000000001</v>
      </c>
    </row>
    <row r="10" spans="1:25">
      <c r="B10" s="47">
        <v>43528</v>
      </c>
      <c r="C10" s="46">
        <v>1859</v>
      </c>
      <c r="D10" s="45">
        <v>1859.5</v>
      </c>
      <c r="E10" s="44">
        <f t="shared" si="0"/>
        <v>1859.25</v>
      </c>
      <c r="F10" s="46">
        <v>1878</v>
      </c>
      <c r="G10" s="45">
        <v>1878.5</v>
      </c>
      <c r="H10" s="44">
        <f t="shared" si="1"/>
        <v>1878.25</v>
      </c>
      <c r="I10" s="46">
        <v>2008</v>
      </c>
      <c r="J10" s="45">
        <v>2013</v>
      </c>
      <c r="K10" s="44">
        <f t="shared" si="2"/>
        <v>2010.5</v>
      </c>
      <c r="L10" s="46">
        <v>2085</v>
      </c>
      <c r="M10" s="45">
        <v>2090</v>
      </c>
      <c r="N10" s="44">
        <f t="shared" si="3"/>
        <v>2087.5</v>
      </c>
      <c r="O10" s="46">
        <v>2163</v>
      </c>
      <c r="P10" s="45">
        <v>2168</v>
      </c>
      <c r="Q10" s="44">
        <f t="shared" si="4"/>
        <v>2165.5</v>
      </c>
      <c r="R10" s="52">
        <v>1859.5</v>
      </c>
      <c r="S10" s="51">
        <v>1.3202</v>
      </c>
      <c r="T10" s="51">
        <v>1.1334</v>
      </c>
      <c r="U10" s="50">
        <v>111.95</v>
      </c>
      <c r="V10" s="43">
        <v>1408.5</v>
      </c>
      <c r="W10" s="43">
        <v>1416.35</v>
      </c>
      <c r="X10" s="49">
        <f t="shared" si="5"/>
        <v>1640.6387859537674</v>
      </c>
      <c r="Y10" s="48">
        <v>1.3263</v>
      </c>
    </row>
    <row r="11" spans="1:25">
      <c r="B11" s="47">
        <v>43529</v>
      </c>
      <c r="C11" s="46">
        <v>1868</v>
      </c>
      <c r="D11" s="45">
        <v>1868.5</v>
      </c>
      <c r="E11" s="44">
        <f t="shared" si="0"/>
        <v>1868.25</v>
      </c>
      <c r="F11" s="46">
        <v>1889</v>
      </c>
      <c r="G11" s="45">
        <v>1890</v>
      </c>
      <c r="H11" s="44">
        <f t="shared" si="1"/>
        <v>1889.5</v>
      </c>
      <c r="I11" s="46">
        <v>2020</v>
      </c>
      <c r="J11" s="45">
        <v>2025</v>
      </c>
      <c r="K11" s="44">
        <f t="shared" si="2"/>
        <v>2022.5</v>
      </c>
      <c r="L11" s="46">
        <v>2098</v>
      </c>
      <c r="M11" s="45">
        <v>2103</v>
      </c>
      <c r="N11" s="44">
        <f t="shared" si="3"/>
        <v>2100.5</v>
      </c>
      <c r="O11" s="46">
        <v>2178</v>
      </c>
      <c r="P11" s="45">
        <v>2183</v>
      </c>
      <c r="Q11" s="44">
        <f t="shared" si="4"/>
        <v>2180.5</v>
      </c>
      <c r="R11" s="52">
        <v>1868.5</v>
      </c>
      <c r="S11" s="51">
        <v>1.3121</v>
      </c>
      <c r="T11" s="51">
        <v>1.1325000000000001</v>
      </c>
      <c r="U11" s="50">
        <v>111.92</v>
      </c>
      <c r="V11" s="43">
        <v>1424.05</v>
      </c>
      <c r="W11" s="43">
        <v>1433.88</v>
      </c>
      <c r="X11" s="49">
        <f t="shared" si="5"/>
        <v>1649.8896247240618</v>
      </c>
      <c r="Y11" s="48">
        <v>1.3181</v>
      </c>
    </row>
    <row r="12" spans="1:25">
      <c r="B12" s="47">
        <v>43530</v>
      </c>
      <c r="C12" s="46">
        <v>1845.5</v>
      </c>
      <c r="D12" s="45">
        <v>1846</v>
      </c>
      <c r="E12" s="44">
        <f t="shared" si="0"/>
        <v>1845.75</v>
      </c>
      <c r="F12" s="46">
        <v>1868</v>
      </c>
      <c r="G12" s="45">
        <v>1868.5</v>
      </c>
      <c r="H12" s="44">
        <f t="shared" si="1"/>
        <v>1868.25</v>
      </c>
      <c r="I12" s="46">
        <v>1998</v>
      </c>
      <c r="J12" s="45">
        <v>2003</v>
      </c>
      <c r="K12" s="44">
        <f t="shared" si="2"/>
        <v>2000.5</v>
      </c>
      <c r="L12" s="46">
        <v>2075</v>
      </c>
      <c r="M12" s="45">
        <v>2080</v>
      </c>
      <c r="N12" s="44">
        <f t="shared" si="3"/>
        <v>2077.5</v>
      </c>
      <c r="O12" s="46">
        <v>2155</v>
      </c>
      <c r="P12" s="45">
        <v>2160</v>
      </c>
      <c r="Q12" s="44">
        <f t="shared" si="4"/>
        <v>2157.5</v>
      </c>
      <c r="R12" s="52">
        <v>1846</v>
      </c>
      <c r="S12" s="51">
        <v>1.3147</v>
      </c>
      <c r="T12" s="51">
        <v>1.1303000000000001</v>
      </c>
      <c r="U12" s="50">
        <v>111.8</v>
      </c>
      <c r="V12" s="43">
        <v>1404.12</v>
      </c>
      <c r="W12" s="43">
        <v>1414.78</v>
      </c>
      <c r="X12" s="49">
        <f t="shared" si="5"/>
        <v>1633.1947270636113</v>
      </c>
      <c r="Y12" s="48">
        <v>1.3207</v>
      </c>
    </row>
    <row r="13" spans="1:25">
      <c r="B13" s="47">
        <v>43531</v>
      </c>
      <c r="C13" s="46">
        <v>1840.5</v>
      </c>
      <c r="D13" s="45">
        <v>1841</v>
      </c>
      <c r="E13" s="44">
        <f t="shared" si="0"/>
        <v>1840.75</v>
      </c>
      <c r="F13" s="46">
        <v>1863</v>
      </c>
      <c r="G13" s="45">
        <v>1864</v>
      </c>
      <c r="H13" s="44">
        <f t="shared" si="1"/>
        <v>1863.5</v>
      </c>
      <c r="I13" s="46">
        <v>1995</v>
      </c>
      <c r="J13" s="45">
        <v>2000</v>
      </c>
      <c r="K13" s="44">
        <f t="shared" si="2"/>
        <v>1997.5</v>
      </c>
      <c r="L13" s="46">
        <v>2073</v>
      </c>
      <c r="M13" s="45">
        <v>2078</v>
      </c>
      <c r="N13" s="44">
        <f t="shared" si="3"/>
        <v>2075.5</v>
      </c>
      <c r="O13" s="46">
        <v>2153</v>
      </c>
      <c r="P13" s="45">
        <v>2158</v>
      </c>
      <c r="Q13" s="44">
        <f t="shared" si="4"/>
        <v>2155.5</v>
      </c>
      <c r="R13" s="52">
        <v>1841</v>
      </c>
      <c r="S13" s="51">
        <v>1.3125</v>
      </c>
      <c r="T13" s="51">
        <v>1.1289</v>
      </c>
      <c r="U13" s="50">
        <v>111.75</v>
      </c>
      <c r="V13" s="43">
        <v>1402.67</v>
      </c>
      <c r="W13" s="43">
        <v>1413.83</v>
      </c>
      <c r="X13" s="49">
        <f t="shared" si="5"/>
        <v>1630.7910355213039</v>
      </c>
      <c r="Y13" s="48">
        <v>1.3184</v>
      </c>
    </row>
    <row r="14" spans="1:25">
      <c r="B14" s="47">
        <v>43532</v>
      </c>
      <c r="C14" s="46">
        <v>1846</v>
      </c>
      <c r="D14" s="45">
        <v>1848</v>
      </c>
      <c r="E14" s="44">
        <f t="shared" si="0"/>
        <v>1847</v>
      </c>
      <c r="F14" s="46">
        <v>1870</v>
      </c>
      <c r="G14" s="45">
        <v>1872</v>
      </c>
      <c r="H14" s="44">
        <f t="shared" si="1"/>
        <v>1871</v>
      </c>
      <c r="I14" s="46">
        <v>2008</v>
      </c>
      <c r="J14" s="45">
        <v>2013</v>
      </c>
      <c r="K14" s="44">
        <f t="shared" si="2"/>
        <v>2010.5</v>
      </c>
      <c r="L14" s="46">
        <v>2088</v>
      </c>
      <c r="M14" s="45">
        <v>2093</v>
      </c>
      <c r="N14" s="44">
        <f t="shared" si="3"/>
        <v>2090.5</v>
      </c>
      <c r="O14" s="46">
        <v>2170</v>
      </c>
      <c r="P14" s="45">
        <v>2175</v>
      </c>
      <c r="Q14" s="44">
        <f t="shared" si="4"/>
        <v>2172.5</v>
      </c>
      <c r="R14" s="52">
        <v>1848</v>
      </c>
      <c r="S14" s="51">
        <v>1.3071999999999999</v>
      </c>
      <c r="T14" s="51">
        <v>1.1222000000000001</v>
      </c>
      <c r="U14" s="50">
        <v>111.13</v>
      </c>
      <c r="V14" s="43">
        <v>1413.71</v>
      </c>
      <c r="W14" s="43">
        <v>1425.63</v>
      </c>
      <c r="X14" s="49">
        <f t="shared" si="5"/>
        <v>1646.7652824808411</v>
      </c>
      <c r="Y14" s="48">
        <v>1.3130999999999999</v>
      </c>
    </row>
    <row r="15" spans="1:25">
      <c r="B15" s="47">
        <v>43535</v>
      </c>
      <c r="C15" s="46">
        <v>1829</v>
      </c>
      <c r="D15" s="45">
        <v>1830</v>
      </c>
      <c r="E15" s="44">
        <f t="shared" si="0"/>
        <v>1829.5</v>
      </c>
      <c r="F15" s="46">
        <v>1857.5</v>
      </c>
      <c r="G15" s="45">
        <v>1858</v>
      </c>
      <c r="H15" s="44">
        <f t="shared" si="1"/>
        <v>1857.75</v>
      </c>
      <c r="I15" s="46">
        <v>1998</v>
      </c>
      <c r="J15" s="45">
        <v>2003</v>
      </c>
      <c r="K15" s="44">
        <f t="shared" si="2"/>
        <v>2000.5</v>
      </c>
      <c r="L15" s="46">
        <v>2080</v>
      </c>
      <c r="M15" s="45">
        <v>2085</v>
      </c>
      <c r="N15" s="44">
        <f t="shared" si="3"/>
        <v>2082.5</v>
      </c>
      <c r="O15" s="46">
        <v>2160</v>
      </c>
      <c r="P15" s="45">
        <v>2165</v>
      </c>
      <c r="Q15" s="44">
        <f t="shared" si="4"/>
        <v>2162.5</v>
      </c>
      <c r="R15" s="52">
        <v>1830</v>
      </c>
      <c r="S15" s="51">
        <v>1.3048999999999999</v>
      </c>
      <c r="T15" s="51">
        <v>1.1236999999999999</v>
      </c>
      <c r="U15" s="50">
        <v>111.13</v>
      </c>
      <c r="V15" s="43">
        <v>1402.41</v>
      </c>
      <c r="W15" s="43">
        <v>1417.35</v>
      </c>
      <c r="X15" s="49">
        <f t="shared" si="5"/>
        <v>1628.5485449853165</v>
      </c>
      <c r="Y15" s="48">
        <v>1.3109</v>
      </c>
    </row>
    <row r="16" spans="1:25">
      <c r="B16" s="47">
        <v>43536</v>
      </c>
      <c r="C16" s="46">
        <v>1850</v>
      </c>
      <c r="D16" s="45">
        <v>1851</v>
      </c>
      <c r="E16" s="44">
        <f t="shared" si="0"/>
        <v>1850.5</v>
      </c>
      <c r="F16" s="46">
        <v>1877</v>
      </c>
      <c r="G16" s="45">
        <v>1878</v>
      </c>
      <c r="H16" s="44">
        <f t="shared" si="1"/>
        <v>1877.5</v>
      </c>
      <c r="I16" s="46">
        <v>2012</v>
      </c>
      <c r="J16" s="45">
        <v>2017</v>
      </c>
      <c r="K16" s="44">
        <f t="shared" si="2"/>
        <v>2014.5</v>
      </c>
      <c r="L16" s="46">
        <v>2093</v>
      </c>
      <c r="M16" s="45">
        <v>2098</v>
      </c>
      <c r="N16" s="44">
        <f t="shared" si="3"/>
        <v>2095.5</v>
      </c>
      <c r="O16" s="46">
        <v>2177</v>
      </c>
      <c r="P16" s="45">
        <v>2182</v>
      </c>
      <c r="Q16" s="44">
        <f t="shared" si="4"/>
        <v>2179.5</v>
      </c>
      <c r="R16" s="52">
        <v>1851</v>
      </c>
      <c r="S16" s="51">
        <v>1.3091999999999999</v>
      </c>
      <c r="T16" s="51">
        <v>1.1282000000000001</v>
      </c>
      <c r="U16" s="50">
        <v>111.2</v>
      </c>
      <c r="V16" s="43">
        <v>1413.84</v>
      </c>
      <c r="W16" s="43">
        <v>1428.03</v>
      </c>
      <c r="X16" s="49">
        <f t="shared" si="5"/>
        <v>1640.6665484843111</v>
      </c>
      <c r="Y16" s="48">
        <v>1.3150999999999999</v>
      </c>
    </row>
    <row r="17" spans="2:25">
      <c r="B17" s="47">
        <v>43537</v>
      </c>
      <c r="C17" s="46">
        <v>1872.5</v>
      </c>
      <c r="D17" s="45">
        <v>1873</v>
      </c>
      <c r="E17" s="44">
        <f t="shared" si="0"/>
        <v>1872.75</v>
      </c>
      <c r="F17" s="46">
        <v>1895</v>
      </c>
      <c r="G17" s="45">
        <v>1897</v>
      </c>
      <c r="H17" s="44">
        <f t="shared" si="1"/>
        <v>1896</v>
      </c>
      <c r="I17" s="46">
        <v>2028</v>
      </c>
      <c r="J17" s="45">
        <v>2033</v>
      </c>
      <c r="K17" s="44">
        <f t="shared" si="2"/>
        <v>2030.5</v>
      </c>
      <c r="L17" s="46">
        <v>2110</v>
      </c>
      <c r="M17" s="45">
        <v>2115</v>
      </c>
      <c r="N17" s="44">
        <f t="shared" si="3"/>
        <v>2112.5</v>
      </c>
      <c r="O17" s="46">
        <v>2193</v>
      </c>
      <c r="P17" s="45">
        <v>2198</v>
      </c>
      <c r="Q17" s="44">
        <f t="shared" si="4"/>
        <v>2195.5</v>
      </c>
      <c r="R17" s="52">
        <v>1873</v>
      </c>
      <c r="S17" s="51">
        <v>1.3169</v>
      </c>
      <c r="T17" s="51">
        <v>1.1294</v>
      </c>
      <c r="U17" s="50">
        <v>111.4</v>
      </c>
      <c r="V17" s="43">
        <v>1422.28</v>
      </c>
      <c r="W17" s="43">
        <v>1433.86</v>
      </c>
      <c r="X17" s="49">
        <f t="shared" si="5"/>
        <v>1658.4026916947053</v>
      </c>
      <c r="Y17" s="48">
        <v>1.323</v>
      </c>
    </row>
    <row r="18" spans="2:25">
      <c r="B18" s="47">
        <v>43538</v>
      </c>
      <c r="C18" s="46">
        <v>1873</v>
      </c>
      <c r="D18" s="45">
        <v>1873.5</v>
      </c>
      <c r="E18" s="44">
        <f t="shared" si="0"/>
        <v>1873.25</v>
      </c>
      <c r="F18" s="46">
        <v>1897</v>
      </c>
      <c r="G18" s="45">
        <v>1898</v>
      </c>
      <c r="H18" s="44">
        <f t="shared" si="1"/>
        <v>1897.5</v>
      </c>
      <c r="I18" s="46">
        <v>2028</v>
      </c>
      <c r="J18" s="45">
        <v>2033</v>
      </c>
      <c r="K18" s="44">
        <f t="shared" si="2"/>
        <v>2030.5</v>
      </c>
      <c r="L18" s="46">
        <v>2107</v>
      </c>
      <c r="M18" s="45">
        <v>2112</v>
      </c>
      <c r="N18" s="44">
        <f t="shared" si="3"/>
        <v>2109.5</v>
      </c>
      <c r="O18" s="46">
        <v>2190</v>
      </c>
      <c r="P18" s="45">
        <v>2195</v>
      </c>
      <c r="Q18" s="44">
        <f t="shared" si="4"/>
        <v>2192.5</v>
      </c>
      <c r="R18" s="52">
        <v>1873.5</v>
      </c>
      <c r="S18" s="51">
        <v>1.3277000000000001</v>
      </c>
      <c r="T18" s="51">
        <v>1.1301000000000001</v>
      </c>
      <c r="U18" s="50">
        <v>111.65</v>
      </c>
      <c r="V18" s="43">
        <v>1411.09</v>
      </c>
      <c r="W18" s="43">
        <v>1423.11</v>
      </c>
      <c r="X18" s="49">
        <f t="shared" si="5"/>
        <v>1657.8178922219272</v>
      </c>
      <c r="Y18" s="48">
        <v>1.3337000000000001</v>
      </c>
    </row>
    <row r="19" spans="2:25">
      <c r="B19" s="47">
        <v>43539</v>
      </c>
      <c r="C19" s="46">
        <v>1867</v>
      </c>
      <c r="D19" s="45">
        <v>1868</v>
      </c>
      <c r="E19" s="44">
        <f t="shared" si="0"/>
        <v>1867.5</v>
      </c>
      <c r="F19" s="46">
        <v>1890</v>
      </c>
      <c r="G19" s="45">
        <v>1892</v>
      </c>
      <c r="H19" s="44">
        <f t="shared" si="1"/>
        <v>1891</v>
      </c>
      <c r="I19" s="46">
        <v>2020</v>
      </c>
      <c r="J19" s="45">
        <v>2025</v>
      </c>
      <c r="K19" s="44">
        <f t="shared" si="2"/>
        <v>2022.5</v>
      </c>
      <c r="L19" s="46">
        <v>2100</v>
      </c>
      <c r="M19" s="45">
        <v>2105</v>
      </c>
      <c r="N19" s="44">
        <f t="shared" si="3"/>
        <v>2102.5</v>
      </c>
      <c r="O19" s="46">
        <v>2180</v>
      </c>
      <c r="P19" s="45">
        <v>2185</v>
      </c>
      <c r="Q19" s="44">
        <f t="shared" si="4"/>
        <v>2182.5</v>
      </c>
      <c r="R19" s="52">
        <v>1868</v>
      </c>
      <c r="S19" s="51">
        <v>1.3234999999999999</v>
      </c>
      <c r="T19" s="51">
        <v>1.1303000000000001</v>
      </c>
      <c r="U19" s="50">
        <v>111.66</v>
      </c>
      <c r="V19" s="43">
        <v>1411.41</v>
      </c>
      <c r="W19" s="43">
        <v>1423.09</v>
      </c>
      <c r="X19" s="49">
        <f t="shared" si="5"/>
        <v>1652.6585862160487</v>
      </c>
      <c r="Y19" s="48">
        <v>1.3294999999999999</v>
      </c>
    </row>
    <row r="20" spans="2:25">
      <c r="B20" s="47">
        <v>43542</v>
      </c>
      <c r="C20" s="46">
        <v>1878</v>
      </c>
      <c r="D20" s="45">
        <v>1879</v>
      </c>
      <c r="E20" s="44">
        <f t="shared" si="0"/>
        <v>1878.5</v>
      </c>
      <c r="F20" s="46">
        <v>1898</v>
      </c>
      <c r="G20" s="45">
        <v>1899</v>
      </c>
      <c r="H20" s="44">
        <f t="shared" si="1"/>
        <v>1898.5</v>
      </c>
      <c r="I20" s="46">
        <v>2025</v>
      </c>
      <c r="J20" s="45">
        <v>2030</v>
      </c>
      <c r="K20" s="44">
        <f t="shared" si="2"/>
        <v>2027.5</v>
      </c>
      <c r="L20" s="46">
        <v>2103</v>
      </c>
      <c r="M20" s="45">
        <v>2108</v>
      </c>
      <c r="N20" s="44">
        <f t="shared" si="3"/>
        <v>2105.5</v>
      </c>
      <c r="O20" s="46">
        <v>2185</v>
      </c>
      <c r="P20" s="45">
        <v>2190</v>
      </c>
      <c r="Q20" s="44">
        <f t="shared" si="4"/>
        <v>2187.5</v>
      </c>
      <c r="R20" s="52">
        <v>1879</v>
      </c>
      <c r="S20" s="51">
        <v>1.3243</v>
      </c>
      <c r="T20" s="51">
        <v>1.1348</v>
      </c>
      <c r="U20" s="50">
        <v>111.54</v>
      </c>
      <c r="V20" s="43">
        <v>1418.86</v>
      </c>
      <c r="W20" s="43">
        <v>1427.5</v>
      </c>
      <c r="X20" s="49">
        <f t="shared" si="5"/>
        <v>1655.7983785689107</v>
      </c>
      <c r="Y20" s="48">
        <v>1.3303</v>
      </c>
    </row>
    <row r="21" spans="2:25">
      <c r="B21" s="47">
        <v>43543</v>
      </c>
      <c r="C21" s="46">
        <v>1907</v>
      </c>
      <c r="D21" s="45">
        <v>1907.5</v>
      </c>
      <c r="E21" s="44">
        <f t="shared" si="0"/>
        <v>1907.25</v>
      </c>
      <c r="F21" s="46">
        <v>1934</v>
      </c>
      <c r="G21" s="45">
        <v>1935</v>
      </c>
      <c r="H21" s="44">
        <f t="shared" si="1"/>
        <v>1934.5</v>
      </c>
      <c r="I21" s="46">
        <v>2058</v>
      </c>
      <c r="J21" s="45">
        <v>2063</v>
      </c>
      <c r="K21" s="44">
        <f t="shared" si="2"/>
        <v>2060.5</v>
      </c>
      <c r="L21" s="46">
        <v>2135</v>
      </c>
      <c r="M21" s="45">
        <v>2140</v>
      </c>
      <c r="N21" s="44">
        <f t="shared" si="3"/>
        <v>2137.5</v>
      </c>
      <c r="O21" s="46">
        <v>2212</v>
      </c>
      <c r="P21" s="45">
        <v>2217</v>
      </c>
      <c r="Q21" s="44">
        <f t="shared" si="4"/>
        <v>2214.5</v>
      </c>
      <c r="R21" s="52">
        <v>1907.5</v>
      </c>
      <c r="S21" s="51">
        <v>1.3270999999999999</v>
      </c>
      <c r="T21" s="51">
        <v>1.1352</v>
      </c>
      <c r="U21" s="50">
        <v>111.43</v>
      </c>
      <c r="V21" s="43">
        <v>1437.34</v>
      </c>
      <c r="W21" s="43">
        <v>1451.5</v>
      </c>
      <c r="X21" s="49">
        <f t="shared" si="5"/>
        <v>1680.3206483439042</v>
      </c>
      <c r="Y21" s="48">
        <v>1.3331</v>
      </c>
    </row>
    <row r="22" spans="2:25">
      <c r="B22" s="47">
        <v>43544</v>
      </c>
      <c r="C22" s="46">
        <v>1922</v>
      </c>
      <c r="D22" s="45">
        <v>1923</v>
      </c>
      <c r="E22" s="44">
        <f t="shared" si="0"/>
        <v>1922.5</v>
      </c>
      <c r="F22" s="46">
        <v>1944</v>
      </c>
      <c r="G22" s="45">
        <v>1944.5</v>
      </c>
      <c r="H22" s="44">
        <f t="shared" si="1"/>
        <v>1944.25</v>
      </c>
      <c r="I22" s="46">
        <v>2070</v>
      </c>
      <c r="J22" s="45">
        <v>2075</v>
      </c>
      <c r="K22" s="44">
        <f t="shared" si="2"/>
        <v>2072.5</v>
      </c>
      <c r="L22" s="46">
        <v>2148</v>
      </c>
      <c r="M22" s="45">
        <v>2153</v>
      </c>
      <c r="N22" s="44">
        <f t="shared" si="3"/>
        <v>2150.5</v>
      </c>
      <c r="O22" s="46">
        <v>2225</v>
      </c>
      <c r="P22" s="45">
        <v>2230</v>
      </c>
      <c r="Q22" s="44">
        <f t="shared" si="4"/>
        <v>2227.5</v>
      </c>
      <c r="R22" s="52">
        <v>1923</v>
      </c>
      <c r="S22" s="51">
        <v>1.3149999999999999</v>
      </c>
      <c r="T22" s="51">
        <v>1.1355</v>
      </c>
      <c r="U22" s="50">
        <v>111.47</v>
      </c>
      <c r="V22" s="43">
        <v>1462.36</v>
      </c>
      <c r="W22" s="43">
        <v>1471.99</v>
      </c>
      <c r="X22" s="49">
        <f t="shared" si="5"/>
        <v>1693.5270805812418</v>
      </c>
      <c r="Y22" s="48">
        <v>1.321</v>
      </c>
    </row>
    <row r="23" spans="2:25">
      <c r="B23" s="47">
        <v>43545</v>
      </c>
      <c r="C23" s="46">
        <v>1890.5</v>
      </c>
      <c r="D23" s="45">
        <v>1891</v>
      </c>
      <c r="E23" s="44">
        <f t="shared" si="0"/>
        <v>1890.75</v>
      </c>
      <c r="F23" s="46">
        <v>1919.5</v>
      </c>
      <c r="G23" s="45">
        <v>1920</v>
      </c>
      <c r="H23" s="44">
        <f t="shared" si="1"/>
        <v>1919.75</v>
      </c>
      <c r="I23" s="46">
        <v>2048</v>
      </c>
      <c r="J23" s="45">
        <v>2053</v>
      </c>
      <c r="K23" s="44">
        <f t="shared" si="2"/>
        <v>2050.5</v>
      </c>
      <c r="L23" s="46">
        <v>2125</v>
      </c>
      <c r="M23" s="45">
        <v>2130</v>
      </c>
      <c r="N23" s="44">
        <f t="shared" si="3"/>
        <v>2127.5</v>
      </c>
      <c r="O23" s="46">
        <v>2202</v>
      </c>
      <c r="P23" s="45">
        <v>2207</v>
      </c>
      <c r="Q23" s="44">
        <f t="shared" si="4"/>
        <v>2204.5</v>
      </c>
      <c r="R23" s="52">
        <v>1891</v>
      </c>
      <c r="S23" s="51">
        <v>1.3129</v>
      </c>
      <c r="T23" s="51">
        <v>1.1385000000000001</v>
      </c>
      <c r="U23" s="50">
        <v>110.55</v>
      </c>
      <c r="V23" s="43">
        <v>1440.32</v>
      </c>
      <c r="W23" s="43">
        <v>1455.76</v>
      </c>
      <c r="X23" s="49">
        <f t="shared" si="5"/>
        <v>1660.9574000878347</v>
      </c>
      <c r="Y23" s="48">
        <v>1.3189</v>
      </c>
    </row>
    <row r="24" spans="2:25">
      <c r="B24" s="47">
        <v>43546</v>
      </c>
      <c r="C24" s="46">
        <v>1866.5</v>
      </c>
      <c r="D24" s="45">
        <v>1867</v>
      </c>
      <c r="E24" s="44">
        <f t="shared" si="0"/>
        <v>1866.75</v>
      </c>
      <c r="F24" s="46">
        <v>1893</v>
      </c>
      <c r="G24" s="45">
        <v>1893.5</v>
      </c>
      <c r="H24" s="44">
        <f t="shared" si="1"/>
        <v>1893.25</v>
      </c>
      <c r="I24" s="46">
        <v>2023</v>
      </c>
      <c r="J24" s="45">
        <v>2028</v>
      </c>
      <c r="K24" s="44">
        <f t="shared" si="2"/>
        <v>2025.5</v>
      </c>
      <c r="L24" s="46">
        <v>2100</v>
      </c>
      <c r="M24" s="45">
        <v>2105</v>
      </c>
      <c r="N24" s="44">
        <f t="shared" si="3"/>
        <v>2102.5</v>
      </c>
      <c r="O24" s="46">
        <v>2175</v>
      </c>
      <c r="P24" s="45">
        <v>2180</v>
      </c>
      <c r="Q24" s="44">
        <f t="shared" si="4"/>
        <v>2177.5</v>
      </c>
      <c r="R24" s="52">
        <v>1867</v>
      </c>
      <c r="S24" s="51">
        <v>1.3159000000000001</v>
      </c>
      <c r="T24" s="51">
        <v>1.1308</v>
      </c>
      <c r="U24" s="50">
        <v>110.22</v>
      </c>
      <c r="V24" s="43">
        <v>1418.8</v>
      </c>
      <c r="W24" s="43">
        <v>1432.41</v>
      </c>
      <c r="X24" s="49">
        <f t="shared" si="5"/>
        <v>1651.0435090201627</v>
      </c>
      <c r="Y24" s="48">
        <v>1.3219000000000001</v>
      </c>
    </row>
    <row r="25" spans="2:25">
      <c r="B25" s="47">
        <v>43549</v>
      </c>
      <c r="C25" s="46">
        <v>1855.5</v>
      </c>
      <c r="D25" s="45">
        <v>1856</v>
      </c>
      <c r="E25" s="44">
        <f t="shared" si="0"/>
        <v>1855.75</v>
      </c>
      <c r="F25" s="46">
        <v>1886</v>
      </c>
      <c r="G25" s="45">
        <v>1887</v>
      </c>
      <c r="H25" s="44">
        <f t="shared" si="1"/>
        <v>1886.5</v>
      </c>
      <c r="I25" s="46">
        <v>2020</v>
      </c>
      <c r="J25" s="45">
        <v>2025</v>
      </c>
      <c r="K25" s="44">
        <f t="shared" si="2"/>
        <v>2022.5</v>
      </c>
      <c r="L25" s="46">
        <v>2097</v>
      </c>
      <c r="M25" s="45">
        <v>2102</v>
      </c>
      <c r="N25" s="44">
        <f t="shared" si="3"/>
        <v>2099.5</v>
      </c>
      <c r="O25" s="46">
        <v>2173</v>
      </c>
      <c r="P25" s="45">
        <v>2178</v>
      </c>
      <c r="Q25" s="44">
        <f t="shared" si="4"/>
        <v>2175.5</v>
      </c>
      <c r="R25" s="52">
        <v>1856</v>
      </c>
      <c r="S25" s="51">
        <v>1.3227</v>
      </c>
      <c r="T25" s="51">
        <v>1.1318999999999999</v>
      </c>
      <c r="U25" s="50">
        <v>110.07</v>
      </c>
      <c r="V25" s="43">
        <v>1403.19</v>
      </c>
      <c r="W25" s="43">
        <v>1420.19</v>
      </c>
      <c r="X25" s="49">
        <f t="shared" si="5"/>
        <v>1639.7208233942929</v>
      </c>
      <c r="Y25" s="48">
        <v>1.3287</v>
      </c>
    </row>
    <row r="26" spans="2:25">
      <c r="B26" s="47">
        <v>43550</v>
      </c>
      <c r="C26" s="46">
        <v>1849</v>
      </c>
      <c r="D26" s="45">
        <v>1849.5</v>
      </c>
      <c r="E26" s="44">
        <f t="shared" si="0"/>
        <v>1849.25</v>
      </c>
      <c r="F26" s="46">
        <v>1875.5</v>
      </c>
      <c r="G26" s="45">
        <v>1876</v>
      </c>
      <c r="H26" s="44">
        <f t="shared" si="1"/>
        <v>1875.75</v>
      </c>
      <c r="I26" s="46">
        <v>2008</v>
      </c>
      <c r="J26" s="45">
        <v>2013</v>
      </c>
      <c r="K26" s="44">
        <f t="shared" si="2"/>
        <v>2010.5</v>
      </c>
      <c r="L26" s="46">
        <v>2085</v>
      </c>
      <c r="M26" s="45">
        <v>2090</v>
      </c>
      <c r="N26" s="44">
        <f t="shared" si="3"/>
        <v>2087.5</v>
      </c>
      <c r="O26" s="46">
        <v>2162</v>
      </c>
      <c r="P26" s="45">
        <v>2167</v>
      </c>
      <c r="Q26" s="44">
        <f t="shared" si="4"/>
        <v>2164.5</v>
      </c>
      <c r="R26" s="52">
        <v>1849.5</v>
      </c>
      <c r="S26" s="51">
        <v>1.3243</v>
      </c>
      <c r="T26" s="51">
        <v>1.1288</v>
      </c>
      <c r="U26" s="50">
        <v>110.48</v>
      </c>
      <c r="V26" s="43">
        <v>1396.59</v>
      </c>
      <c r="W26" s="43">
        <v>1410.1</v>
      </c>
      <c r="X26" s="49">
        <f t="shared" si="5"/>
        <v>1638.4656272147413</v>
      </c>
      <c r="Y26" s="48">
        <v>1.3304</v>
      </c>
    </row>
    <row r="27" spans="2:25">
      <c r="B27" s="47">
        <v>43551</v>
      </c>
      <c r="C27" s="46">
        <v>1898</v>
      </c>
      <c r="D27" s="45">
        <v>1898.5</v>
      </c>
      <c r="E27" s="44">
        <f t="shared" si="0"/>
        <v>1898.25</v>
      </c>
      <c r="F27" s="46">
        <v>1914</v>
      </c>
      <c r="G27" s="45">
        <v>1914.5</v>
      </c>
      <c r="H27" s="44">
        <f t="shared" si="1"/>
        <v>1914.25</v>
      </c>
      <c r="I27" s="46">
        <v>2043</v>
      </c>
      <c r="J27" s="45">
        <v>2048</v>
      </c>
      <c r="K27" s="44">
        <f t="shared" si="2"/>
        <v>2045.5</v>
      </c>
      <c r="L27" s="46">
        <v>2118</v>
      </c>
      <c r="M27" s="45">
        <v>2123</v>
      </c>
      <c r="N27" s="44">
        <f t="shared" si="3"/>
        <v>2120.5</v>
      </c>
      <c r="O27" s="46">
        <v>2195</v>
      </c>
      <c r="P27" s="45">
        <v>2200</v>
      </c>
      <c r="Q27" s="44">
        <f t="shared" si="4"/>
        <v>2197.5</v>
      </c>
      <c r="R27" s="52">
        <v>1898.5</v>
      </c>
      <c r="S27" s="51">
        <v>1.3240000000000001</v>
      </c>
      <c r="T27" s="51">
        <v>1.1272</v>
      </c>
      <c r="U27" s="50">
        <v>110.47</v>
      </c>
      <c r="V27" s="43">
        <v>1433.91</v>
      </c>
      <c r="W27" s="43">
        <v>1439.58</v>
      </c>
      <c r="X27" s="49">
        <f t="shared" si="5"/>
        <v>1684.2618878637331</v>
      </c>
      <c r="Y27" s="48">
        <v>1.3299000000000001</v>
      </c>
    </row>
    <row r="28" spans="2:25">
      <c r="B28" s="47">
        <v>43552</v>
      </c>
      <c r="C28" s="46">
        <v>1895.5</v>
      </c>
      <c r="D28" s="45">
        <v>1896.5</v>
      </c>
      <c r="E28" s="44">
        <f t="shared" si="0"/>
        <v>1896</v>
      </c>
      <c r="F28" s="46">
        <v>1911.5</v>
      </c>
      <c r="G28" s="45">
        <v>1912</v>
      </c>
      <c r="H28" s="44">
        <f t="shared" si="1"/>
        <v>1911.75</v>
      </c>
      <c r="I28" s="46">
        <v>2040</v>
      </c>
      <c r="J28" s="45">
        <v>2045</v>
      </c>
      <c r="K28" s="44">
        <f t="shared" si="2"/>
        <v>2042.5</v>
      </c>
      <c r="L28" s="46">
        <v>2115</v>
      </c>
      <c r="M28" s="45">
        <v>2120</v>
      </c>
      <c r="N28" s="44">
        <f t="shared" si="3"/>
        <v>2117.5</v>
      </c>
      <c r="O28" s="46">
        <v>2190</v>
      </c>
      <c r="P28" s="45">
        <v>2195</v>
      </c>
      <c r="Q28" s="44">
        <f t="shared" si="4"/>
        <v>2192.5</v>
      </c>
      <c r="R28" s="52">
        <v>1896.5</v>
      </c>
      <c r="S28" s="51">
        <v>1.3121</v>
      </c>
      <c r="T28" s="51">
        <v>1.1222000000000001</v>
      </c>
      <c r="U28" s="50">
        <v>110.52</v>
      </c>
      <c r="V28" s="43">
        <v>1445.39</v>
      </c>
      <c r="W28" s="43">
        <v>1450.68</v>
      </c>
      <c r="X28" s="49">
        <f t="shared" si="5"/>
        <v>1689.9839600784173</v>
      </c>
      <c r="Y28" s="48">
        <v>1.3180000000000001</v>
      </c>
    </row>
    <row r="29" spans="2:25">
      <c r="B29" s="47">
        <v>43553</v>
      </c>
      <c r="C29" s="46">
        <v>1899.5</v>
      </c>
      <c r="D29" s="45">
        <v>1900</v>
      </c>
      <c r="E29" s="44">
        <f t="shared" si="0"/>
        <v>1899.75</v>
      </c>
      <c r="F29" s="46">
        <v>1913</v>
      </c>
      <c r="G29" s="45">
        <v>1914</v>
      </c>
      <c r="H29" s="44">
        <f t="shared" si="1"/>
        <v>1913.5</v>
      </c>
      <c r="I29" s="46">
        <v>2040</v>
      </c>
      <c r="J29" s="45">
        <v>2045</v>
      </c>
      <c r="K29" s="44">
        <f t="shared" si="2"/>
        <v>2042.5</v>
      </c>
      <c r="L29" s="46">
        <v>2115</v>
      </c>
      <c r="M29" s="45">
        <v>2120</v>
      </c>
      <c r="N29" s="44">
        <f t="shared" si="3"/>
        <v>2117.5</v>
      </c>
      <c r="O29" s="46">
        <v>2190</v>
      </c>
      <c r="P29" s="45">
        <v>2195</v>
      </c>
      <c r="Q29" s="44">
        <f t="shared" si="4"/>
        <v>2192.5</v>
      </c>
      <c r="R29" s="52">
        <v>1900</v>
      </c>
      <c r="S29" s="51">
        <v>1.3092999999999999</v>
      </c>
      <c r="T29" s="51">
        <v>1.1232</v>
      </c>
      <c r="U29" s="50">
        <v>110.82</v>
      </c>
      <c r="V29" s="43">
        <v>1451.16</v>
      </c>
      <c r="W29" s="43">
        <v>1455.29</v>
      </c>
      <c r="X29" s="49">
        <f t="shared" si="5"/>
        <v>1691.5954415954416</v>
      </c>
      <c r="Y29" s="48">
        <v>1.3151999999999999</v>
      </c>
    </row>
    <row r="30" spans="2:25" s="10" customFormat="1">
      <c r="B30" s="42" t="s">
        <v>11</v>
      </c>
      <c r="C30" s="41">
        <f>ROUND(AVERAGE(C9:C29),2)</f>
        <v>1871.52</v>
      </c>
      <c r="D30" s="40">
        <f>ROUND(AVERAGE(D9:D29),2)</f>
        <v>1872.24</v>
      </c>
      <c r="E30" s="39">
        <f>ROUND(AVERAGE(C30:D30),2)</f>
        <v>1871.88</v>
      </c>
      <c r="F30" s="41">
        <f>ROUND(AVERAGE(F9:F29),2)</f>
        <v>1894.43</v>
      </c>
      <c r="G30" s="40">
        <f>ROUND(AVERAGE(G9:G29),2)</f>
        <v>1895.33</v>
      </c>
      <c r="H30" s="39">
        <f>ROUND(AVERAGE(F30:G30),2)</f>
        <v>1894.88</v>
      </c>
      <c r="I30" s="41">
        <f>ROUND(AVERAGE(I9:I29),2)</f>
        <v>2025.38</v>
      </c>
      <c r="J30" s="40">
        <f>ROUND(AVERAGE(J9:J29),2)</f>
        <v>2030.38</v>
      </c>
      <c r="K30" s="39">
        <f>ROUND(AVERAGE(I30:J30),2)</f>
        <v>2027.88</v>
      </c>
      <c r="L30" s="41">
        <f>ROUND(AVERAGE(L9:L29),2)</f>
        <v>2103.33</v>
      </c>
      <c r="M30" s="40">
        <f>ROUND(AVERAGE(M9:M29),2)</f>
        <v>2108.33</v>
      </c>
      <c r="N30" s="39">
        <f>ROUND(AVERAGE(L30:M30),2)</f>
        <v>2105.83</v>
      </c>
      <c r="O30" s="41">
        <f>ROUND(AVERAGE(O9:O29),2)</f>
        <v>2182.19</v>
      </c>
      <c r="P30" s="40">
        <f>ROUND(AVERAGE(P9:P29),2)</f>
        <v>2187.19</v>
      </c>
      <c r="Q30" s="39">
        <f>ROUND(AVERAGE(O30:P30),2)</f>
        <v>2184.69</v>
      </c>
      <c r="R30" s="38">
        <f>ROUND(AVERAGE(R9:R29),2)</f>
        <v>1872.24</v>
      </c>
      <c r="S30" s="37">
        <f>ROUND(AVERAGE(S9:S29),4)</f>
        <v>1.3170999999999999</v>
      </c>
      <c r="T30" s="36">
        <f>ROUND(AVERAGE(T9:T29),4)</f>
        <v>1.1302000000000001</v>
      </c>
      <c r="U30" s="175">
        <f>ROUND(AVERAGE(U9:U29),2)</f>
        <v>111.19</v>
      </c>
      <c r="V30" s="35">
        <f>AVERAGE(V9:V29)</f>
        <v>1421.4428571428571</v>
      </c>
      <c r="W30" s="35">
        <f>AVERAGE(W9:W29)</f>
        <v>1432.4619047619049</v>
      </c>
      <c r="X30" s="35">
        <f>AVERAGE(X9:X29)</f>
        <v>1656.5042042747659</v>
      </c>
      <c r="Y30" s="34">
        <f>AVERAGE(Y9:Y29)</f>
        <v>1.3231380952380956</v>
      </c>
    </row>
    <row r="31" spans="2:25" s="5" customFormat="1">
      <c r="B31" s="33" t="s">
        <v>12</v>
      </c>
      <c r="C31" s="32">
        <f t="shared" ref="C31:Y31" si="6">MAX(C9:C29)</f>
        <v>1922</v>
      </c>
      <c r="D31" s="31">
        <f t="shared" si="6"/>
        <v>1923</v>
      </c>
      <c r="E31" s="30">
        <f t="shared" si="6"/>
        <v>1922.5</v>
      </c>
      <c r="F31" s="32">
        <f t="shared" si="6"/>
        <v>1944</v>
      </c>
      <c r="G31" s="31">
        <f t="shared" si="6"/>
        <v>1944.5</v>
      </c>
      <c r="H31" s="30">
        <f t="shared" si="6"/>
        <v>1944.25</v>
      </c>
      <c r="I31" s="32">
        <f t="shared" si="6"/>
        <v>2070</v>
      </c>
      <c r="J31" s="31">
        <f t="shared" si="6"/>
        <v>2075</v>
      </c>
      <c r="K31" s="30">
        <f t="shared" si="6"/>
        <v>2072.5</v>
      </c>
      <c r="L31" s="32">
        <f t="shared" si="6"/>
        <v>2148</v>
      </c>
      <c r="M31" s="31">
        <f t="shared" si="6"/>
        <v>2153</v>
      </c>
      <c r="N31" s="30">
        <f t="shared" si="6"/>
        <v>2150.5</v>
      </c>
      <c r="O31" s="32">
        <f t="shared" si="6"/>
        <v>2225</v>
      </c>
      <c r="P31" s="31">
        <f t="shared" si="6"/>
        <v>2230</v>
      </c>
      <c r="Q31" s="30">
        <f t="shared" si="6"/>
        <v>2227.5</v>
      </c>
      <c r="R31" s="29">
        <f t="shared" si="6"/>
        <v>1923</v>
      </c>
      <c r="S31" s="28">
        <f t="shared" si="6"/>
        <v>1.3277000000000001</v>
      </c>
      <c r="T31" s="27">
        <f t="shared" si="6"/>
        <v>1.1385000000000001</v>
      </c>
      <c r="U31" s="26">
        <f t="shared" si="6"/>
        <v>111.95</v>
      </c>
      <c r="V31" s="25">
        <f t="shared" si="6"/>
        <v>1462.36</v>
      </c>
      <c r="W31" s="25">
        <f t="shared" si="6"/>
        <v>1471.99</v>
      </c>
      <c r="X31" s="25">
        <f t="shared" si="6"/>
        <v>1693.5270805812418</v>
      </c>
      <c r="Y31" s="24">
        <f t="shared" si="6"/>
        <v>1.3337000000000001</v>
      </c>
    </row>
    <row r="32" spans="2:25" s="5" customFormat="1" ht="13.5" thickBot="1">
      <c r="B32" s="23" t="s">
        <v>13</v>
      </c>
      <c r="C32" s="22">
        <f t="shared" ref="C32:Y32" si="7">MIN(C9:C29)</f>
        <v>1829</v>
      </c>
      <c r="D32" s="21">
        <f t="shared" si="7"/>
        <v>1830</v>
      </c>
      <c r="E32" s="20">
        <f t="shared" si="7"/>
        <v>1829.5</v>
      </c>
      <c r="F32" s="22">
        <f t="shared" si="7"/>
        <v>1857.5</v>
      </c>
      <c r="G32" s="21">
        <f t="shared" si="7"/>
        <v>1858</v>
      </c>
      <c r="H32" s="20">
        <f t="shared" si="7"/>
        <v>1857.75</v>
      </c>
      <c r="I32" s="22">
        <f t="shared" si="7"/>
        <v>1995</v>
      </c>
      <c r="J32" s="21">
        <f t="shared" si="7"/>
        <v>2000</v>
      </c>
      <c r="K32" s="20">
        <f t="shared" si="7"/>
        <v>1997.5</v>
      </c>
      <c r="L32" s="22">
        <f t="shared" si="7"/>
        <v>2073</v>
      </c>
      <c r="M32" s="21">
        <f t="shared" si="7"/>
        <v>2078</v>
      </c>
      <c r="N32" s="20">
        <f t="shared" si="7"/>
        <v>2075.5</v>
      </c>
      <c r="O32" s="22">
        <f t="shared" si="7"/>
        <v>2153</v>
      </c>
      <c r="P32" s="21">
        <f t="shared" si="7"/>
        <v>2158</v>
      </c>
      <c r="Q32" s="20">
        <f t="shared" si="7"/>
        <v>2155.5</v>
      </c>
      <c r="R32" s="19">
        <f t="shared" si="7"/>
        <v>1830</v>
      </c>
      <c r="S32" s="18">
        <f t="shared" si="7"/>
        <v>1.3048999999999999</v>
      </c>
      <c r="T32" s="17">
        <f t="shared" si="7"/>
        <v>1.1222000000000001</v>
      </c>
      <c r="U32" s="16">
        <f t="shared" si="7"/>
        <v>110.07</v>
      </c>
      <c r="V32" s="15">
        <f t="shared" si="7"/>
        <v>1396.59</v>
      </c>
      <c r="W32" s="15">
        <f t="shared" si="7"/>
        <v>1410.1</v>
      </c>
      <c r="X32" s="15">
        <f t="shared" si="7"/>
        <v>1628.5485449853165</v>
      </c>
      <c r="Y32" s="14">
        <f t="shared" si="7"/>
        <v>1.3109</v>
      </c>
    </row>
    <row r="34" spans="2:14">
      <c r="B34" s="7" t="s">
        <v>14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  <row r="35" spans="2:14">
      <c r="B35" s="7" t="s">
        <v>15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35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>
      <c r="B3" s="6" t="s">
        <v>19</v>
      </c>
    </row>
    <row r="4" spans="1:25">
      <c r="B4" s="61" t="s">
        <v>28</v>
      </c>
    </row>
    <row r="6" spans="1:25" ht="13.5" thickBot="1">
      <c r="B6" s="1">
        <v>43525</v>
      </c>
    </row>
    <row r="7" spans="1:25" ht="13.5" thickBot="1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25</v>
      </c>
      <c r="J7" s="187"/>
      <c r="K7" s="188"/>
      <c r="L7" s="186" t="s">
        <v>24</v>
      </c>
      <c r="M7" s="187"/>
      <c r="N7" s="188"/>
      <c r="O7" s="186" t="s">
        <v>23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>
      <c r="B9" s="47">
        <v>43525</v>
      </c>
      <c r="C9" s="46">
        <v>2839</v>
      </c>
      <c r="D9" s="45">
        <v>2839.5</v>
      </c>
      <c r="E9" s="44">
        <f t="shared" ref="E9:E29" si="0">AVERAGE(C9:D9)</f>
        <v>2839.25</v>
      </c>
      <c r="F9" s="46">
        <v>2793</v>
      </c>
      <c r="G9" s="45">
        <v>2794</v>
      </c>
      <c r="H9" s="44">
        <f t="shared" ref="H9:H29" si="1">AVERAGE(F9:G9)</f>
        <v>2793.5</v>
      </c>
      <c r="I9" s="46">
        <v>2613</v>
      </c>
      <c r="J9" s="45">
        <v>2618</v>
      </c>
      <c r="K9" s="44">
        <f t="shared" ref="K9:K29" si="2">AVERAGE(I9:J9)</f>
        <v>2615.5</v>
      </c>
      <c r="L9" s="46">
        <v>2513</v>
      </c>
      <c r="M9" s="45">
        <v>2518</v>
      </c>
      <c r="N9" s="44">
        <f t="shared" ref="N9:N29" si="3">AVERAGE(L9:M9)</f>
        <v>2515.5</v>
      </c>
      <c r="O9" s="46">
        <v>2423</v>
      </c>
      <c r="P9" s="45">
        <v>2428</v>
      </c>
      <c r="Q9" s="44">
        <f t="shared" ref="Q9:Q29" si="4">AVERAGE(O9:P9)</f>
        <v>2425.5</v>
      </c>
      <c r="R9" s="52">
        <v>2839.5</v>
      </c>
      <c r="S9" s="51">
        <v>1.3236000000000001</v>
      </c>
      <c r="T9" s="53">
        <v>1.1377999999999999</v>
      </c>
      <c r="U9" s="50">
        <v>111.85</v>
      </c>
      <c r="V9" s="43">
        <v>2145.29</v>
      </c>
      <c r="W9" s="43">
        <v>2101.23</v>
      </c>
      <c r="X9" s="49">
        <f t="shared" ref="X9:X29" si="5">R9/T9</f>
        <v>2495.6055545790123</v>
      </c>
      <c r="Y9" s="48">
        <v>1.3297000000000001</v>
      </c>
    </row>
    <row r="10" spans="1:25">
      <c r="B10" s="47">
        <v>43528</v>
      </c>
      <c r="C10" s="46">
        <v>2787</v>
      </c>
      <c r="D10" s="45">
        <v>2788</v>
      </c>
      <c r="E10" s="44">
        <f t="shared" si="0"/>
        <v>2787.5</v>
      </c>
      <c r="F10" s="46">
        <v>2758</v>
      </c>
      <c r="G10" s="45">
        <v>2758.5</v>
      </c>
      <c r="H10" s="44">
        <f t="shared" si="1"/>
        <v>2758.25</v>
      </c>
      <c r="I10" s="46">
        <v>2570</v>
      </c>
      <c r="J10" s="45">
        <v>2575</v>
      </c>
      <c r="K10" s="44">
        <f t="shared" si="2"/>
        <v>2572.5</v>
      </c>
      <c r="L10" s="46">
        <v>2470</v>
      </c>
      <c r="M10" s="45">
        <v>2475</v>
      </c>
      <c r="N10" s="44">
        <f t="shared" si="3"/>
        <v>2472.5</v>
      </c>
      <c r="O10" s="46">
        <v>2380</v>
      </c>
      <c r="P10" s="45">
        <v>2385</v>
      </c>
      <c r="Q10" s="44">
        <f t="shared" si="4"/>
        <v>2382.5</v>
      </c>
      <c r="R10" s="52">
        <v>2788</v>
      </c>
      <c r="S10" s="51">
        <v>1.3202</v>
      </c>
      <c r="T10" s="51">
        <v>1.1334</v>
      </c>
      <c r="U10" s="50">
        <v>111.95</v>
      </c>
      <c r="V10" s="43">
        <v>2111.8000000000002</v>
      </c>
      <c r="W10" s="43">
        <v>2079.85</v>
      </c>
      <c r="X10" s="49">
        <f t="shared" si="5"/>
        <v>2459.855302629257</v>
      </c>
      <c r="Y10" s="48">
        <v>1.3263</v>
      </c>
    </row>
    <row r="11" spans="1:25">
      <c r="B11" s="47">
        <v>43529</v>
      </c>
      <c r="C11" s="46">
        <v>2786</v>
      </c>
      <c r="D11" s="45">
        <v>2787</v>
      </c>
      <c r="E11" s="44">
        <f t="shared" si="0"/>
        <v>2786.5</v>
      </c>
      <c r="F11" s="46">
        <v>2763</v>
      </c>
      <c r="G11" s="45">
        <v>2763.5</v>
      </c>
      <c r="H11" s="44">
        <f t="shared" si="1"/>
        <v>2763.25</v>
      </c>
      <c r="I11" s="46">
        <v>2578</v>
      </c>
      <c r="J11" s="45">
        <v>2583</v>
      </c>
      <c r="K11" s="44">
        <f t="shared" si="2"/>
        <v>2580.5</v>
      </c>
      <c r="L11" s="46">
        <v>2478</v>
      </c>
      <c r="M11" s="45">
        <v>2483</v>
      </c>
      <c r="N11" s="44">
        <f t="shared" si="3"/>
        <v>2480.5</v>
      </c>
      <c r="O11" s="46">
        <v>2388</v>
      </c>
      <c r="P11" s="45">
        <v>2393</v>
      </c>
      <c r="Q11" s="44">
        <f t="shared" si="4"/>
        <v>2390.5</v>
      </c>
      <c r="R11" s="52">
        <v>2787</v>
      </c>
      <c r="S11" s="51">
        <v>1.3121</v>
      </c>
      <c r="T11" s="51">
        <v>1.1325000000000001</v>
      </c>
      <c r="U11" s="50">
        <v>111.92</v>
      </c>
      <c r="V11" s="43">
        <v>2124.08</v>
      </c>
      <c r="W11" s="43">
        <v>2096.58</v>
      </c>
      <c r="X11" s="49">
        <f t="shared" si="5"/>
        <v>2460.9271523178809</v>
      </c>
      <c r="Y11" s="48">
        <v>1.3181</v>
      </c>
    </row>
    <row r="12" spans="1:25">
      <c r="B12" s="47">
        <v>43530</v>
      </c>
      <c r="C12" s="46">
        <v>2800.5</v>
      </c>
      <c r="D12" s="45">
        <v>2801.5</v>
      </c>
      <c r="E12" s="44">
        <f t="shared" si="0"/>
        <v>2801</v>
      </c>
      <c r="F12" s="46">
        <v>2777.5</v>
      </c>
      <c r="G12" s="45">
        <v>2778</v>
      </c>
      <c r="H12" s="44">
        <f t="shared" si="1"/>
        <v>2777.75</v>
      </c>
      <c r="I12" s="46">
        <v>2590</v>
      </c>
      <c r="J12" s="45">
        <v>2595</v>
      </c>
      <c r="K12" s="44">
        <f t="shared" si="2"/>
        <v>2592.5</v>
      </c>
      <c r="L12" s="46">
        <v>2485</v>
      </c>
      <c r="M12" s="45">
        <v>2490</v>
      </c>
      <c r="N12" s="44">
        <f t="shared" si="3"/>
        <v>2487.5</v>
      </c>
      <c r="O12" s="46">
        <v>2395</v>
      </c>
      <c r="P12" s="45">
        <v>2400</v>
      </c>
      <c r="Q12" s="44">
        <f t="shared" si="4"/>
        <v>2397.5</v>
      </c>
      <c r="R12" s="52">
        <v>2801.5</v>
      </c>
      <c r="S12" s="51">
        <v>1.3147</v>
      </c>
      <c r="T12" s="51">
        <v>1.1303000000000001</v>
      </c>
      <c r="U12" s="50">
        <v>111.8</v>
      </c>
      <c r="V12" s="43">
        <v>2130.9</v>
      </c>
      <c r="W12" s="43">
        <v>2103.4299999999998</v>
      </c>
      <c r="X12" s="49">
        <f t="shared" si="5"/>
        <v>2478.5455188887904</v>
      </c>
      <c r="Y12" s="48">
        <v>1.3207</v>
      </c>
    </row>
    <row r="13" spans="1:25">
      <c r="B13" s="47">
        <v>43531</v>
      </c>
      <c r="C13" s="46">
        <v>2784.5</v>
      </c>
      <c r="D13" s="45">
        <v>2785.5</v>
      </c>
      <c r="E13" s="44">
        <f t="shared" si="0"/>
        <v>2785</v>
      </c>
      <c r="F13" s="46">
        <v>2775.5</v>
      </c>
      <c r="G13" s="45">
        <v>2776</v>
      </c>
      <c r="H13" s="44">
        <f t="shared" si="1"/>
        <v>2775.75</v>
      </c>
      <c r="I13" s="46">
        <v>2603</v>
      </c>
      <c r="J13" s="45">
        <v>2608</v>
      </c>
      <c r="K13" s="44">
        <f t="shared" si="2"/>
        <v>2605.5</v>
      </c>
      <c r="L13" s="46">
        <v>2498</v>
      </c>
      <c r="M13" s="45">
        <v>2503</v>
      </c>
      <c r="N13" s="44">
        <f t="shared" si="3"/>
        <v>2500.5</v>
      </c>
      <c r="O13" s="46">
        <v>2408</v>
      </c>
      <c r="P13" s="45">
        <v>2413</v>
      </c>
      <c r="Q13" s="44">
        <f t="shared" si="4"/>
        <v>2410.5</v>
      </c>
      <c r="R13" s="52">
        <v>2785.5</v>
      </c>
      <c r="S13" s="51">
        <v>1.3125</v>
      </c>
      <c r="T13" s="51">
        <v>1.1289</v>
      </c>
      <c r="U13" s="50">
        <v>111.75</v>
      </c>
      <c r="V13" s="43">
        <v>2122.29</v>
      </c>
      <c r="W13" s="43">
        <v>2105.58</v>
      </c>
      <c r="X13" s="49">
        <f t="shared" si="5"/>
        <v>2467.4461865532821</v>
      </c>
      <c r="Y13" s="48">
        <v>1.3184</v>
      </c>
    </row>
    <row r="14" spans="1:25">
      <c r="B14" s="47">
        <v>43532</v>
      </c>
      <c r="C14" s="46">
        <v>2704</v>
      </c>
      <c r="D14" s="45">
        <v>2706</v>
      </c>
      <c r="E14" s="44">
        <f t="shared" si="0"/>
        <v>2705</v>
      </c>
      <c r="F14" s="46">
        <v>2700</v>
      </c>
      <c r="G14" s="45">
        <v>2700.5</v>
      </c>
      <c r="H14" s="44">
        <f t="shared" si="1"/>
        <v>2700.25</v>
      </c>
      <c r="I14" s="46">
        <v>2540</v>
      </c>
      <c r="J14" s="45">
        <v>2545</v>
      </c>
      <c r="K14" s="44">
        <f t="shared" si="2"/>
        <v>2542.5</v>
      </c>
      <c r="L14" s="46">
        <v>2435</v>
      </c>
      <c r="M14" s="45">
        <v>2440</v>
      </c>
      <c r="N14" s="44">
        <f t="shared" si="3"/>
        <v>2437.5</v>
      </c>
      <c r="O14" s="46">
        <v>2345</v>
      </c>
      <c r="P14" s="45">
        <v>2350</v>
      </c>
      <c r="Q14" s="44">
        <f t="shared" si="4"/>
        <v>2347.5</v>
      </c>
      <c r="R14" s="52">
        <v>2706</v>
      </c>
      <c r="S14" s="51">
        <v>1.3071999999999999</v>
      </c>
      <c r="T14" s="51">
        <v>1.1222000000000001</v>
      </c>
      <c r="U14" s="50">
        <v>111.13</v>
      </c>
      <c r="V14" s="43">
        <v>2070.0700000000002</v>
      </c>
      <c r="W14" s="43">
        <v>2056.58</v>
      </c>
      <c r="X14" s="49">
        <f t="shared" si="5"/>
        <v>2411.3348779183743</v>
      </c>
      <c r="Y14" s="48">
        <v>1.3130999999999999</v>
      </c>
    </row>
    <row r="15" spans="1:25">
      <c r="B15" s="47">
        <v>43535</v>
      </c>
      <c r="C15" s="46">
        <v>2773</v>
      </c>
      <c r="D15" s="45">
        <v>2774</v>
      </c>
      <c r="E15" s="44">
        <f t="shared" si="0"/>
        <v>2773.5</v>
      </c>
      <c r="F15" s="46">
        <v>2746.5</v>
      </c>
      <c r="G15" s="45">
        <v>2747.5</v>
      </c>
      <c r="H15" s="44">
        <f t="shared" si="1"/>
        <v>2747</v>
      </c>
      <c r="I15" s="46">
        <v>2580</v>
      </c>
      <c r="J15" s="45">
        <v>2585</v>
      </c>
      <c r="K15" s="44">
        <f t="shared" si="2"/>
        <v>2582.5</v>
      </c>
      <c r="L15" s="46">
        <v>2475</v>
      </c>
      <c r="M15" s="45">
        <v>2480</v>
      </c>
      <c r="N15" s="44">
        <f t="shared" si="3"/>
        <v>2477.5</v>
      </c>
      <c r="O15" s="46">
        <v>2385</v>
      </c>
      <c r="P15" s="45">
        <v>2390</v>
      </c>
      <c r="Q15" s="44">
        <f t="shared" si="4"/>
        <v>2387.5</v>
      </c>
      <c r="R15" s="52">
        <v>2774</v>
      </c>
      <c r="S15" s="51">
        <v>1.3048999999999999</v>
      </c>
      <c r="T15" s="51">
        <v>1.1236999999999999</v>
      </c>
      <c r="U15" s="50">
        <v>111.13</v>
      </c>
      <c r="V15" s="43">
        <v>2125.83</v>
      </c>
      <c r="W15" s="43">
        <v>2095.89</v>
      </c>
      <c r="X15" s="49">
        <f t="shared" si="5"/>
        <v>2468.6304173711846</v>
      </c>
      <c r="Y15" s="48">
        <v>1.3109</v>
      </c>
    </row>
    <row r="16" spans="1:25">
      <c r="B16" s="47">
        <v>43536</v>
      </c>
      <c r="C16" s="46">
        <v>2855</v>
      </c>
      <c r="D16" s="45">
        <v>2857</v>
      </c>
      <c r="E16" s="44">
        <f t="shared" si="0"/>
        <v>2856</v>
      </c>
      <c r="F16" s="46">
        <v>2799</v>
      </c>
      <c r="G16" s="45">
        <v>2800</v>
      </c>
      <c r="H16" s="44">
        <f t="shared" si="1"/>
        <v>2799.5</v>
      </c>
      <c r="I16" s="46">
        <v>2627</v>
      </c>
      <c r="J16" s="45">
        <v>2632</v>
      </c>
      <c r="K16" s="44">
        <f t="shared" si="2"/>
        <v>2629.5</v>
      </c>
      <c r="L16" s="46">
        <v>2522</v>
      </c>
      <c r="M16" s="45">
        <v>2527</v>
      </c>
      <c r="N16" s="44">
        <f t="shared" si="3"/>
        <v>2524.5</v>
      </c>
      <c r="O16" s="46">
        <v>2432</v>
      </c>
      <c r="P16" s="45">
        <v>2437</v>
      </c>
      <c r="Q16" s="44">
        <f t="shared" si="4"/>
        <v>2434.5</v>
      </c>
      <c r="R16" s="52">
        <v>2857</v>
      </c>
      <c r="S16" s="51">
        <v>1.3091999999999999</v>
      </c>
      <c r="T16" s="51">
        <v>1.1282000000000001</v>
      </c>
      <c r="U16" s="50">
        <v>111.2</v>
      </c>
      <c r="V16" s="43">
        <v>2182.25</v>
      </c>
      <c r="W16" s="43">
        <v>2129.12</v>
      </c>
      <c r="X16" s="49">
        <f t="shared" si="5"/>
        <v>2532.352419783726</v>
      </c>
      <c r="Y16" s="48">
        <v>1.3150999999999999</v>
      </c>
    </row>
    <row r="17" spans="2:25">
      <c r="B17" s="47">
        <v>43537</v>
      </c>
      <c r="C17" s="46">
        <v>2877</v>
      </c>
      <c r="D17" s="45">
        <v>2878</v>
      </c>
      <c r="E17" s="44">
        <f t="shared" si="0"/>
        <v>2877.5</v>
      </c>
      <c r="F17" s="46">
        <v>2829.5</v>
      </c>
      <c r="G17" s="45">
        <v>2830</v>
      </c>
      <c r="H17" s="44">
        <f t="shared" si="1"/>
        <v>2829.75</v>
      </c>
      <c r="I17" s="46">
        <v>2663</v>
      </c>
      <c r="J17" s="45">
        <v>2668</v>
      </c>
      <c r="K17" s="44">
        <f t="shared" si="2"/>
        <v>2665.5</v>
      </c>
      <c r="L17" s="46">
        <v>2558</v>
      </c>
      <c r="M17" s="45">
        <v>2563</v>
      </c>
      <c r="N17" s="44">
        <f t="shared" si="3"/>
        <v>2560.5</v>
      </c>
      <c r="O17" s="46">
        <v>2468</v>
      </c>
      <c r="P17" s="45">
        <v>2473</v>
      </c>
      <c r="Q17" s="44">
        <f t="shared" si="4"/>
        <v>2470.5</v>
      </c>
      <c r="R17" s="52">
        <v>2878</v>
      </c>
      <c r="S17" s="51">
        <v>1.3169</v>
      </c>
      <c r="T17" s="51">
        <v>1.1294</v>
      </c>
      <c r="U17" s="50">
        <v>111.4</v>
      </c>
      <c r="V17" s="43">
        <v>2185.44</v>
      </c>
      <c r="W17" s="43">
        <v>2139.08</v>
      </c>
      <c r="X17" s="49">
        <f t="shared" si="5"/>
        <v>2548.2557109969898</v>
      </c>
      <c r="Y17" s="48">
        <v>1.323</v>
      </c>
    </row>
    <row r="18" spans="2:25">
      <c r="B18" s="47">
        <v>43538</v>
      </c>
      <c r="C18" s="46">
        <v>2877</v>
      </c>
      <c r="D18" s="45">
        <v>2878</v>
      </c>
      <c r="E18" s="44">
        <f t="shared" si="0"/>
        <v>2877.5</v>
      </c>
      <c r="F18" s="46">
        <v>2828</v>
      </c>
      <c r="G18" s="45">
        <v>2829</v>
      </c>
      <c r="H18" s="44">
        <f t="shared" si="1"/>
        <v>2828.5</v>
      </c>
      <c r="I18" s="46">
        <v>2655</v>
      </c>
      <c r="J18" s="45">
        <v>2660</v>
      </c>
      <c r="K18" s="44">
        <f t="shared" si="2"/>
        <v>2657.5</v>
      </c>
      <c r="L18" s="46">
        <v>2550</v>
      </c>
      <c r="M18" s="45">
        <v>2555</v>
      </c>
      <c r="N18" s="44">
        <f t="shared" si="3"/>
        <v>2552.5</v>
      </c>
      <c r="O18" s="46">
        <v>2460</v>
      </c>
      <c r="P18" s="45">
        <v>2465</v>
      </c>
      <c r="Q18" s="44">
        <f t="shared" si="4"/>
        <v>2462.5</v>
      </c>
      <c r="R18" s="52">
        <v>2878</v>
      </c>
      <c r="S18" s="51">
        <v>1.3277000000000001</v>
      </c>
      <c r="T18" s="51">
        <v>1.1301000000000001</v>
      </c>
      <c r="U18" s="50">
        <v>111.65</v>
      </c>
      <c r="V18" s="43">
        <v>2167.66</v>
      </c>
      <c r="W18" s="43">
        <v>2121.17</v>
      </c>
      <c r="X18" s="49">
        <f t="shared" si="5"/>
        <v>2546.677285196</v>
      </c>
      <c r="Y18" s="48">
        <v>1.3337000000000001</v>
      </c>
    </row>
    <row r="19" spans="2:25">
      <c r="B19" s="47">
        <v>43539</v>
      </c>
      <c r="C19" s="46">
        <v>2838</v>
      </c>
      <c r="D19" s="45">
        <v>2839</v>
      </c>
      <c r="E19" s="44">
        <f t="shared" si="0"/>
        <v>2838.5</v>
      </c>
      <c r="F19" s="46">
        <v>2792.5</v>
      </c>
      <c r="G19" s="45">
        <v>2793</v>
      </c>
      <c r="H19" s="44">
        <f t="shared" si="1"/>
        <v>2792.75</v>
      </c>
      <c r="I19" s="46">
        <v>2617</v>
      </c>
      <c r="J19" s="45">
        <v>2622</v>
      </c>
      <c r="K19" s="44">
        <f t="shared" si="2"/>
        <v>2619.5</v>
      </c>
      <c r="L19" s="46">
        <v>2512</v>
      </c>
      <c r="M19" s="45">
        <v>2517</v>
      </c>
      <c r="N19" s="44">
        <f t="shared" si="3"/>
        <v>2514.5</v>
      </c>
      <c r="O19" s="46">
        <v>2422</v>
      </c>
      <c r="P19" s="45">
        <v>2427</v>
      </c>
      <c r="Q19" s="44">
        <f t="shared" si="4"/>
        <v>2424.5</v>
      </c>
      <c r="R19" s="52">
        <v>2839</v>
      </c>
      <c r="S19" s="51">
        <v>1.3234999999999999</v>
      </c>
      <c r="T19" s="51">
        <v>1.1303000000000001</v>
      </c>
      <c r="U19" s="50">
        <v>111.66</v>
      </c>
      <c r="V19" s="43">
        <v>2145.0700000000002</v>
      </c>
      <c r="W19" s="43">
        <v>2100.79</v>
      </c>
      <c r="X19" s="49">
        <f t="shared" si="5"/>
        <v>2511.7225515349905</v>
      </c>
      <c r="Y19" s="48">
        <v>1.3294999999999999</v>
      </c>
    </row>
    <row r="20" spans="2:25">
      <c r="B20" s="47">
        <v>43542</v>
      </c>
      <c r="C20" s="46">
        <v>2839</v>
      </c>
      <c r="D20" s="45">
        <v>2840</v>
      </c>
      <c r="E20" s="44">
        <f t="shared" si="0"/>
        <v>2839.5</v>
      </c>
      <c r="F20" s="46">
        <v>2788</v>
      </c>
      <c r="G20" s="45">
        <v>2788.5</v>
      </c>
      <c r="H20" s="44">
        <f t="shared" si="1"/>
        <v>2788.25</v>
      </c>
      <c r="I20" s="46">
        <v>2610</v>
      </c>
      <c r="J20" s="45">
        <v>2615</v>
      </c>
      <c r="K20" s="44">
        <f t="shared" si="2"/>
        <v>2612.5</v>
      </c>
      <c r="L20" s="46">
        <v>2505</v>
      </c>
      <c r="M20" s="45">
        <v>2510</v>
      </c>
      <c r="N20" s="44">
        <f t="shared" si="3"/>
        <v>2507.5</v>
      </c>
      <c r="O20" s="46">
        <v>2415</v>
      </c>
      <c r="P20" s="45">
        <v>2420</v>
      </c>
      <c r="Q20" s="44">
        <f t="shared" si="4"/>
        <v>2417.5</v>
      </c>
      <c r="R20" s="52">
        <v>2840</v>
      </c>
      <c r="S20" s="51">
        <v>1.3243</v>
      </c>
      <c r="T20" s="51">
        <v>1.1348</v>
      </c>
      <c r="U20" s="50">
        <v>111.54</v>
      </c>
      <c r="V20" s="43">
        <v>2144.5300000000002</v>
      </c>
      <c r="W20" s="43">
        <v>2096.14</v>
      </c>
      <c r="X20" s="49">
        <f t="shared" si="5"/>
        <v>2502.6436376453998</v>
      </c>
      <c r="Y20" s="48">
        <v>1.3303</v>
      </c>
    </row>
    <row r="21" spans="2:25">
      <c r="B21" s="47">
        <v>43543</v>
      </c>
      <c r="C21" s="46">
        <v>2840</v>
      </c>
      <c r="D21" s="45">
        <v>2841</v>
      </c>
      <c r="E21" s="44">
        <f t="shared" si="0"/>
        <v>2840.5</v>
      </c>
      <c r="F21" s="46">
        <v>2803</v>
      </c>
      <c r="G21" s="45">
        <v>2803.5</v>
      </c>
      <c r="H21" s="44">
        <f t="shared" si="1"/>
        <v>2803.25</v>
      </c>
      <c r="I21" s="46">
        <v>2630</v>
      </c>
      <c r="J21" s="45">
        <v>2635</v>
      </c>
      <c r="K21" s="44">
        <f t="shared" si="2"/>
        <v>2632.5</v>
      </c>
      <c r="L21" s="46">
        <v>2525</v>
      </c>
      <c r="M21" s="45">
        <v>2530</v>
      </c>
      <c r="N21" s="44">
        <f t="shared" si="3"/>
        <v>2527.5</v>
      </c>
      <c r="O21" s="46">
        <v>2435</v>
      </c>
      <c r="P21" s="45">
        <v>2440</v>
      </c>
      <c r="Q21" s="44">
        <f t="shared" si="4"/>
        <v>2437.5</v>
      </c>
      <c r="R21" s="52">
        <v>2841</v>
      </c>
      <c r="S21" s="51">
        <v>1.3270999999999999</v>
      </c>
      <c r="T21" s="51">
        <v>1.1352</v>
      </c>
      <c r="U21" s="50">
        <v>111.43</v>
      </c>
      <c r="V21" s="43">
        <v>2140.7600000000002</v>
      </c>
      <c r="W21" s="43">
        <v>2102.9899999999998</v>
      </c>
      <c r="X21" s="49">
        <f t="shared" si="5"/>
        <v>2502.6427061310783</v>
      </c>
      <c r="Y21" s="48">
        <v>1.3331</v>
      </c>
    </row>
    <row r="22" spans="2:25">
      <c r="B22" s="47">
        <v>43544</v>
      </c>
      <c r="C22" s="46">
        <v>2875</v>
      </c>
      <c r="D22" s="45">
        <v>2876</v>
      </c>
      <c r="E22" s="44">
        <f t="shared" si="0"/>
        <v>2875.5</v>
      </c>
      <c r="F22" s="46">
        <v>2843</v>
      </c>
      <c r="G22" s="45">
        <v>2844</v>
      </c>
      <c r="H22" s="44">
        <f t="shared" si="1"/>
        <v>2843.5</v>
      </c>
      <c r="I22" s="46">
        <v>2665</v>
      </c>
      <c r="J22" s="45">
        <v>2670</v>
      </c>
      <c r="K22" s="44">
        <f t="shared" si="2"/>
        <v>2667.5</v>
      </c>
      <c r="L22" s="46">
        <v>2560</v>
      </c>
      <c r="M22" s="45">
        <v>2565</v>
      </c>
      <c r="N22" s="44">
        <f t="shared" si="3"/>
        <v>2562.5</v>
      </c>
      <c r="O22" s="46">
        <v>2470</v>
      </c>
      <c r="P22" s="45">
        <v>2475</v>
      </c>
      <c r="Q22" s="44">
        <f t="shared" si="4"/>
        <v>2472.5</v>
      </c>
      <c r="R22" s="52">
        <v>2876</v>
      </c>
      <c r="S22" s="51">
        <v>1.3149999999999999</v>
      </c>
      <c r="T22" s="51">
        <v>1.1355</v>
      </c>
      <c r="U22" s="50">
        <v>111.47</v>
      </c>
      <c r="V22" s="43">
        <v>2187.0700000000002</v>
      </c>
      <c r="W22" s="43">
        <v>2152.91</v>
      </c>
      <c r="X22" s="49">
        <f t="shared" si="5"/>
        <v>2532.8049317481286</v>
      </c>
      <c r="Y22" s="48">
        <v>1.321</v>
      </c>
    </row>
    <row r="23" spans="2:25">
      <c r="B23" s="47">
        <v>43545</v>
      </c>
      <c r="C23" s="46">
        <v>2901</v>
      </c>
      <c r="D23" s="45">
        <v>2901.5</v>
      </c>
      <c r="E23" s="44">
        <f t="shared" si="0"/>
        <v>2901.25</v>
      </c>
      <c r="F23" s="46">
        <v>2868.5</v>
      </c>
      <c r="G23" s="45">
        <v>2869</v>
      </c>
      <c r="H23" s="44">
        <f t="shared" si="1"/>
        <v>2868.75</v>
      </c>
      <c r="I23" s="46">
        <v>2678</v>
      </c>
      <c r="J23" s="45">
        <v>2683</v>
      </c>
      <c r="K23" s="44">
        <f t="shared" si="2"/>
        <v>2680.5</v>
      </c>
      <c r="L23" s="46">
        <v>2573</v>
      </c>
      <c r="M23" s="45">
        <v>2578</v>
      </c>
      <c r="N23" s="44">
        <f t="shared" si="3"/>
        <v>2575.5</v>
      </c>
      <c r="O23" s="46">
        <v>2483</v>
      </c>
      <c r="P23" s="45">
        <v>2488</v>
      </c>
      <c r="Q23" s="44">
        <f t="shared" si="4"/>
        <v>2485.5</v>
      </c>
      <c r="R23" s="52">
        <v>2901.5</v>
      </c>
      <c r="S23" s="51">
        <v>1.3129</v>
      </c>
      <c r="T23" s="51">
        <v>1.1385000000000001</v>
      </c>
      <c r="U23" s="50">
        <v>110.55</v>
      </c>
      <c r="V23" s="43">
        <v>2209.9899999999998</v>
      </c>
      <c r="W23" s="43">
        <v>2175.3000000000002</v>
      </c>
      <c r="X23" s="49">
        <f t="shared" si="5"/>
        <v>2548.5287659200703</v>
      </c>
      <c r="Y23" s="48">
        <v>1.3189</v>
      </c>
    </row>
    <row r="24" spans="2:25">
      <c r="B24" s="47">
        <v>43546</v>
      </c>
      <c r="C24" s="46">
        <v>2864</v>
      </c>
      <c r="D24" s="45">
        <v>2865</v>
      </c>
      <c r="E24" s="44">
        <f t="shared" si="0"/>
        <v>2864.5</v>
      </c>
      <c r="F24" s="46">
        <v>2833</v>
      </c>
      <c r="G24" s="45">
        <v>2833.5</v>
      </c>
      <c r="H24" s="44">
        <f t="shared" si="1"/>
        <v>2833.25</v>
      </c>
      <c r="I24" s="46">
        <v>2650</v>
      </c>
      <c r="J24" s="45">
        <v>2655</v>
      </c>
      <c r="K24" s="44">
        <f t="shared" si="2"/>
        <v>2652.5</v>
      </c>
      <c r="L24" s="46">
        <v>2550</v>
      </c>
      <c r="M24" s="45">
        <v>2555</v>
      </c>
      <c r="N24" s="44">
        <f t="shared" si="3"/>
        <v>2552.5</v>
      </c>
      <c r="O24" s="46">
        <v>2460</v>
      </c>
      <c r="P24" s="45">
        <v>2465</v>
      </c>
      <c r="Q24" s="44">
        <f t="shared" si="4"/>
        <v>2462.5</v>
      </c>
      <c r="R24" s="52">
        <v>2865</v>
      </c>
      <c r="S24" s="51">
        <v>1.3159000000000001</v>
      </c>
      <c r="T24" s="51">
        <v>1.1308</v>
      </c>
      <c r="U24" s="50">
        <v>110.22</v>
      </c>
      <c r="V24" s="43">
        <v>2177.2199999999998</v>
      </c>
      <c r="W24" s="43">
        <v>2143.5100000000002</v>
      </c>
      <c r="X24" s="49">
        <f t="shared" si="5"/>
        <v>2533.6045277679518</v>
      </c>
      <c r="Y24" s="48">
        <v>1.3219000000000001</v>
      </c>
    </row>
    <row r="25" spans="2:25">
      <c r="B25" s="47">
        <v>43549</v>
      </c>
      <c r="C25" s="46">
        <v>2838</v>
      </c>
      <c r="D25" s="45">
        <v>2839</v>
      </c>
      <c r="E25" s="44">
        <f t="shared" si="0"/>
        <v>2838.5</v>
      </c>
      <c r="F25" s="46">
        <v>2804</v>
      </c>
      <c r="G25" s="45">
        <v>2805</v>
      </c>
      <c r="H25" s="44">
        <f t="shared" si="1"/>
        <v>2804.5</v>
      </c>
      <c r="I25" s="46">
        <v>2637</v>
      </c>
      <c r="J25" s="45">
        <v>2642</v>
      </c>
      <c r="K25" s="44">
        <f t="shared" si="2"/>
        <v>2639.5</v>
      </c>
      <c r="L25" s="46">
        <v>2557</v>
      </c>
      <c r="M25" s="45">
        <v>2562</v>
      </c>
      <c r="N25" s="44">
        <f t="shared" si="3"/>
        <v>2559.5</v>
      </c>
      <c r="O25" s="46">
        <v>2467</v>
      </c>
      <c r="P25" s="45">
        <v>2472</v>
      </c>
      <c r="Q25" s="44">
        <f t="shared" si="4"/>
        <v>2469.5</v>
      </c>
      <c r="R25" s="52">
        <v>2839</v>
      </c>
      <c r="S25" s="51">
        <v>1.3227</v>
      </c>
      <c r="T25" s="51">
        <v>1.1318999999999999</v>
      </c>
      <c r="U25" s="50">
        <v>110.07</v>
      </c>
      <c r="V25" s="43">
        <v>2146.37</v>
      </c>
      <c r="W25" s="43">
        <v>2111.09</v>
      </c>
      <c r="X25" s="49">
        <f t="shared" si="5"/>
        <v>2508.1721000088351</v>
      </c>
      <c r="Y25" s="48">
        <v>1.3287</v>
      </c>
    </row>
    <row r="26" spans="2:25">
      <c r="B26" s="47">
        <v>43550</v>
      </c>
      <c r="C26" s="46">
        <v>2905</v>
      </c>
      <c r="D26" s="45">
        <v>2905.5</v>
      </c>
      <c r="E26" s="44">
        <f t="shared" si="0"/>
        <v>2905.25</v>
      </c>
      <c r="F26" s="46">
        <v>2858.5</v>
      </c>
      <c r="G26" s="45">
        <v>2859</v>
      </c>
      <c r="H26" s="44">
        <f t="shared" si="1"/>
        <v>2858.75</v>
      </c>
      <c r="I26" s="46">
        <v>2685</v>
      </c>
      <c r="J26" s="45">
        <v>2690</v>
      </c>
      <c r="K26" s="44">
        <f t="shared" si="2"/>
        <v>2687.5</v>
      </c>
      <c r="L26" s="46">
        <v>2590</v>
      </c>
      <c r="M26" s="45">
        <v>2595</v>
      </c>
      <c r="N26" s="44">
        <f t="shared" si="3"/>
        <v>2592.5</v>
      </c>
      <c r="O26" s="46">
        <v>2500</v>
      </c>
      <c r="P26" s="45">
        <v>2505</v>
      </c>
      <c r="Q26" s="44">
        <f t="shared" si="4"/>
        <v>2502.5</v>
      </c>
      <c r="R26" s="52">
        <v>2905.5</v>
      </c>
      <c r="S26" s="51">
        <v>1.3243</v>
      </c>
      <c r="T26" s="51">
        <v>1.1288</v>
      </c>
      <c r="U26" s="50">
        <v>110.48</v>
      </c>
      <c r="V26" s="43">
        <v>2193.9899999999998</v>
      </c>
      <c r="W26" s="43">
        <v>2148.98</v>
      </c>
      <c r="X26" s="49">
        <f t="shared" si="5"/>
        <v>2573.9723600283487</v>
      </c>
      <c r="Y26" s="48">
        <v>1.3304</v>
      </c>
    </row>
    <row r="27" spans="2:25">
      <c r="B27" s="47">
        <v>43551</v>
      </c>
      <c r="C27" s="46">
        <v>2928.5</v>
      </c>
      <c r="D27" s="45">
        <v>2929</v>
      </c>
      <c r="E27" s="44">
        <f t="shared" si="0"/>
        <v>2928.75</v>
      </c>
      <c r="F27" s="46">
        <v>2862</v>
      </c>
      <c r="G27" s="45">
        <v>2863</v>
      </c>
      <c r="H27" s="44">
        <f t="shared" si="1"/>
        <v>2862.5</v>
      </c>
      <c r="I27" s="46">
        <v>2682</v>
      </c>
      <c r="J27" s="45">
        <v>2687</v>
      </c>
      <c r="K27" s="44">
        <f t="shared" si="2"/>
        <v>2684.5</v>
      </c>
      <c r="L27" s="46">
        <v>2592</v>
      </c>
      <c r="M27" s="45">
        <v>2597</v>
      </c>
      <c r="N27" s="44">
        <f t="shared" si="3"/>
        <v>2594.5</v>
      </c>
      <c r="O27" s="46">
        <v>2502</v>
      </c>
      <c r="P27" s="45">
        <v>2507</v>
      </c>
      <c r="Q27" s="44">
        <f t="shared" si="4"/>
        <v>2504.5</v>
      </c>
      <c r="R27" s="52">
        <v>2929</v>
      </c>
      <c r="S27" s="51">
        <v>1.3240000000000001</v>
      </c>
      <c r="T27" s="51">
        <v>1.1272</v>
      </c>
      <c r="U27" s="50">
        <v>110.47</v>
      </c>
      <c r="V27" s="43">
        <v>2212.2399999999998</v>
      </c>
      <c r="W27" s="43">
        <v>2152.79</v>
      </c>
      <c r="X27" s="49">
        <f t="shared" si="5"/>
        <v>2598.4740951029098</v>
      </c>
      <c r="Y27" s="48">
        <v>1.3299000000000001</v>
      </c>
    </row>
    <row r="28" spans="2:25">
      <c r="B28" s="47">
        <v>43552</v>
      </c>
      <c r="C28" s="46">
        <v>2948</v>
      </c>
      <c r="D28" s="45">
        <v>2949</v>
      </c>
      <c r="E28" s="44">
        <f t="shared" si="0"/>
        <v>2948.5</v>
      </c>
      <c r="F28" s="46">
        <v>2887</v>
      </c>
      <c r="G28" s="45">
        <v>2889</v>
      </c>
      <c r="H28" s="44">
        <f t="shared" si="1"/>
        <v>2888</v>
      </c>
      <c r="I28" s="46">
        <v>2710</v>
      </c>
      <c r="J28" s="45">
        <v>2715</v>
      </c>
      <c r="K28" s="44">
        <f t="shared" si="2"/>
        <v>2712.5</v>
      </c>
      <c r="L28" s="46">
        <v>2620</v>
      </c>
      <c r="M28" s="45">
        <v>2625</v>
      </c>
      <c r="N28" s="44">
        <f t="shared" si="3"/>
        <v>2622.5</v>
      </c>
      <c r="O28" s="46">
        <v>2530</v>
      </c>
      <c r="P28" s="45">
        <v>2535</v>
      </c>
      <c r="Q28" s="44">
        <f t="shared" si="4"/>
        <v>2532.5</v>
      </c>
      <c r="R28" s="52">
        <v>2949</v>
      </c>
      <c r="S28" s="51">
        <v>1.3121</v>
      </c>
      <c r="T28" s="51">
        <v>1.1222000000000001</v>
      </c>
      <c r="U28" s="50">
        <v>110.52</v>
      </c>
      <c r="V28" s="43">
        <v>2247.54</v>
      </c>
      <c r="W28" s="43">
        <v>2191.96</v>
      </c>
      <c r="X28" s="49">
        <f t="shared" si="5"/>
        <v>2627.8738192835499</v>
      </c>
      <c r="Y28" s="48">
        <v>1.3180000000000001</v>
      </c>
    </row>
    <row r="29" spans="2:25">
      <c r="B29" s="47">
        <v>43553</v>
      </c>
      <c r="C29" s="46">
        <v>2999</v>
      </c>
      <c r="D29" s="45">
        <v>3000</v>
      </c>
      <c r="E29" s="44">
        <f t="shared" si="0"/>
        <v>2999.5</v>
      </c>
      <c r="F29" s="46">
        <v>2915</v>
      </c>
      <c r="G29" s="45">
        <v>2916</v>
      </c>
      <c r="H29" s="44">
        <f t="shared" si="1"/>
        <v>2915.5</v>
      </c>
      <c r="I29" s="46">
        <v>2728</v>
      </c>
      <c r="J29" s="45">
        <v>2733</v>
      </c>
      <c r="K29" s="44">
        <f t="shared" si="2"/>
        <v>2730.5</v>
      </c>
      <c r="L29" s="46">
        <v>2638</v>
      </c>
      <c r="M29" s="45">
        <v>2643</v>
      </c>
      <c r="N29" s="44">
        <f t="shared" si="3"/>
        <v>2640.5</v>
      </c>
      <c r="O29" s="46">
        <v>2548</v>
      </c>
      <c r="P29" s="45">
        <v>2553</v>
      </c>
      <c r="Q29" s="44">
        <f t="shared" si="4"/>
        <v>2550.5</v>
      </c>
      <c r="R29" s="52">
        <v>3000</v>
      </c>
      <c r="S29" s="51">
        <v>1.3092999999999999</v>
      </c>
      <c r="T29" s="51">
        <v>1.1232</v>
      </c>
      <c r="U29" s="50">
        <v>110.82</v>
      </c>
      <c r="V29" s="43">
        <v>2291.3000000000002</v>
      </c>
      <c r="W29" s="43">
        <v>2217.15</v>
      </c>
      <c r="X29" s="49">
        <f t="shared" si="5"/>
        <v>2670.9401709401709</v>
      </c>
      <c r="Y29" s="48">
        <v>1.3151999999999999</v>
      </c>
    </row>
    <row r="30" spans="2:25" s="10" customFormat="1">
      <c r="B30" s="42" t="s">
        <v>11</v>
      </c>
      <c r="C30" s="41">
        <f>ROUND(AVERAGE(C9:C29),2)</f>
        <v>2850.4</v>
      </c>
      <c r="D30" s="40">
        <f>ROUND(AVERAGE(D9:D29),2)</f>
        <v>2851.4</v>
      </c>
      <c r="E30" s="39">
        <f>ROUND(AVERAGE(C30:D30),2)</f>
        <v>2850.9</v>
      </c>
      <c r="F30" s="41">
        <f>ROUND(AVERAGE(F9:F29),2)</f>
        <v>2810.69</v>
      </c>
      <c r="G30" s="40">
        <f>ROUND(AVERAGE(G9:G29),2)</f>
        <v>2811.45</v>
      </c>
      <c r="H30" s="39">
        <f>ROUND(AVERAGE(F30:G30),2)</f>
        <v>2811.07</v>
      </c>
      <c r="I30" s="41">
        <f>ROUND(AVERAGE(I9:I29),2)</f>
        <v>2633.86</v>
      </c>
      <c r="J30" s="40">
        <f>ROUND(AVERAGE(J9:J29),2)</f>
        <v>2638.86</v>
      </c>
      <c r="K30" s="39">
        <f>ROUND(AVERAGE(I30:J30),2)</f>
        <v>2636.36</v>
      </c>
      <c r="L30" s="41">
        <f>ROUND(AVERAGE(L9:L29),2)</f>
        <v>2533.62</v>
      </c>
      <c r="M30" s="40">
        <f>ROUND(AVERAGE(M9:M29),2)</f>
        <v>2538.62</v>
      </c>
      <c r="N30" s="39">
        <f>ROUND(AVERAGE(L30:M30),2)</f>
        <v>2536.12</v>
      </c>
      <c r="O30" s="41">
        <f>ROUND(AVERAGE(O9:O29),2)</f>
        <v>2443.62</v>
      </c>
      <c r="P30" s="40">
        <f>ROUND(AVERAGE(P9:P29),2)</f>
        <v>2448.62</v>
      </c>
      <c r="Q30" s="39">
        <f>ROUND(AVERAGE(O30:P30),2)</f>
        <v>2446.12</v>
      </c>
      <c r="R30" s="38">
        <f>ROUND(AVERAGE(R9:R29),2)</f>
        <v>2851.4</v>
      </c>
      <c r="S30" s="37">
        <f>ROUND(AVERAGE(S9:S29),4)</f>
        <v>1.3170999999999999</v>
      </c>
      <c r="T30" s="36">
        <f>ROUND(AVERAGE(T9:T29),4)</f>
        <v>1.1302000000000001</v>
      </c>
      <c r="U30" s="175">
        <f>ROUND(AVERAGE(U9:U29),2)</f>
        <v>111.19</v>
      </c>
      <c r="V30" s="35">
        <f>AVERAGE(V9:V29)</f>
        <v>2164.8423809523811</v>
      </c>
      <c r="W30" s="35">
        <f>AVERAGE(W9:W29)</f>
        <v>2124.8628571428571</v>
      </c>
      <c r="X30" s="35">
        <f>AVERAGE(X9:X29)</f>
        <v>2522.9052424926635</v>
      </c>
      <c r="Y30" s="34">
        <f>AVERAGE(Y9:Y29)</f>
        <v>1.3231380952380956</v>
      </c>
    </row>
    <row r="31" spans="2:25" s="5" customFormat="1">
      <c r="B31" s="33" t="s">
        <v>12</v>
      </c>
      <c r="C31" s="32">
        <f t="shared" ref="C31:Y31" si="6">MAX(C9:C29)</f>
        <v>2999</v>
      </c>
      <c r="D31" s="31">
        <f t="shared" si="6"/>
        <v>3000</v>
      </c>
      <c r="E31" s="30">
        <f t="shared" si="6"/>
        <v>2999.5</v>
      </c>
      <c r="F31" s="32">
        <f t="shared" si="6"/>
        <v>2915</v>
      </c>
      <c r="G31" s="31">
        <f t="shared" si="6"/>
        <v>2916</v>
      </c>
      <c r="H31" s="30">
        <f t="shared" si="6"/>
        <v>2915.5</v>
      </c>
      <c r="I31" s="32">
        <f t="shared" si="6"/>
        <v>2728</v>
      </c>
      <c r="J31" s="31">
        <f t="shared" si="6"/>
        <v>2733</v>
      </c>
      <c r="K31" s="30">
        <f t="shared" si="6"/>
        <v>2730.5</v>
      </c>
      <c r="L31" s="32">
        <f t="shared" si="6"/>
        <v>2638</v>
      </c>
      <c r="M31" s="31">
        <f t="shared" si="6"/>
        <v>2643</v>
      </c>
      <c r="N31" s="30">
        <f t="shared" si="6"/>
        <v>2640.5</v>
      </c>
      <c r="O31" s="32">
        <f t="shared" si="6"/>
        <v>2548</v>
      </c>
      <c r="P31" s="31">
        <f t="shared" si="6"/>
        <v>2553</v>
      </c>
      <c r="Q31" s="30">
        <f t="shared" si="6"/>
        <v>2550.5</v>
      </c>
      <c r="R31" s="29">
        <f t="shared" si="6"/>
        <v>3000</v>
      </c>
      <c r="S31" s="28">
        <f t="shared" si="6"/>
        <v>1.3277000000000001</v>
      </c>
      <c r="T31" s="27">
        <f t="shared" si="6"/>
        <v>1.1385000000000001</v>
      </c>
      <c r="U31" s="26">
        <f t="shared" si="6"/>
        <v>111.95</v>
      </c>
      <c r="V31" s="25">
        <f t="shared" si="6"/>
        <v>2291.3000000000002</v>
      </c>
      <c r="W31" s="25">
        <f t="shared" si="6"/>
        <v>2217.15</v>
      </c>
      <c r="X31" s="25">
        <f t="shared" si="6"/>
        <v>2670.9401709401709</v>
      </c>
      <c r="Y31" s="24">
        <f t="shared" si="6"/>
        <v>1.3337000000000001</v>
      </c>
    </row>
    <row r="32" spans="2:25" s="5" customFormat="1" ht="13.5" thickBot="1">
      <c r="B32" s="23" t="s">
        <v>13</v>
      </c>
      <c r="C32" s="22">
        <f t="shared" ref="C32:Y32" si="7">MIN(C9:C29)</f>
        <v>2704</v>
      </c>
      <c r="D32" s="21">
        <f t="shared" si="7"/>
        <v>2706</v>
      </c>
      <c r="E32" s="20">
        <f t="shared" si="7"/>
        <v>2705</v>
      </c>
      <c r="F32" s="22">
        <f t="shared" si="7"/>
        <v>2700</v>
      </c>
      <c r="G32" s="21">
        <f t="shared" si="7"/>
        <v>2700.5</v>
      </c>
      <c r="H32" s="20">
        <f t="shared" si="7"/>
        <v>2700.25</v>
      </c>
      <c r="I32" s="22">
        <f t="shared" si="7"/>
        <v>2540</v>
      </c>
      <c r="J32" s="21">
        <f t="shared" si="7"/>
        <v>2545</v>
      </c>
      <c r="K32" s="20">
        <f t="shared" si="7"/>
        <v>2542.5</v>
      </c>
      <c r="L32" s="22">
        <f t="shared" si="7"/>
        <v>2435</v>
      </c>
      <c r="M32" s="21">
        <f t="shared" si="7"/>
        <v>2440</v>
      </c>
      <c r="N32" s="20">
        <f t="shared" si="7"/>
        <v>2437.5</v>
      </c>
      <c r="O32" s="22">
        <f t="shared" si="7"/>
        <v>2345</v>
      </c>
      <c r="P32" s="21">
        <f t="shared" si="7"/>
        <v>2350</v>
      </c>
      <c r="Q32" s="20">
        <f t="shared" si="7"/>
        <v>2347.5</v>
      </c>
      <c r="R32" s="19">
        <f t="shared" si="7"/>
        <v>2706</v>
      </c>
      <c r="S32" s="18">
        <f t="shared" si="7"/>
        <v>1.3048999999999999</v>
      </c>
      <c r="T32" s="17">
        <f t="shared" si="7"/>
        <v>1.1222000000000001</v>
      </c>
      <c r="U32" s="16">
        <f t="shared" si="7"/>
        <v>110.07</v>
      </c>
      <c r="V32" s="15">
        <f t="shared" si="7"/>
        <v>2070.0700000000002</v>
      </c>
      <c r="W32" s="15">
        <f t="shared" si="7"/>
        <v>2056.58</v>
      </c>
      <c r="X32" s="15">
        <f t="shared" si="7"/>
        <v>2411.3348779183743</v>
      </c>
      <c r="Y32" s="14">
        <f t="shared" si="7"/>
        <v>1.3109</v>
      </c>
    </row>
    <row r="34" spans="2:14">
      <c r="B34" s="7" t="s">
        <v>14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  <row r="35" spans="2:14">
      <c r="B35" s="7" t="s">
        <v>15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35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>
      <c r="B3" s="6" t="s">
        <v>19</v>
      </c>
    </row>
    <row r="4" spans="1:25">
      <c r="B4" s="61" t="s">
        <v>26</v>
      </c>
    </row>
    <row r="6" spans="1:25" ht="13.5" thickBot="1">
      <c r="B6" s="1">
        <v>43525</v>
      </c>
    </row>
    <row r="7" spans="1:25" ht="13.5" thickBot="1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25</v>
      </c>
      <c r="J7" s="187"/>
      <c r="K7" s="188"/>
      <c r="L7" s="186" t="s">
        <v>24</v>
      </c>
      <c r="M7" s="187"/>
      <c r="N7" s="188"/>
      <c r="O7" s="186" t="s">
        <v>23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>
      <c r="B9" s="47">
        <v>43525</v>
      </c>
      <c r="C9" s="46">
        <v>13155</v>
      </c>
      <c r="D9" s="45">
        <v>13160</v>
      </c>
      <c r="E9" s="44">
        <f t="shared" ref="E9:E29" si="0">AVERAGE(C9:D9)</f>
        <v>13157.5</v>
      </c>
      <c r="F9" s="46">
        <v>13225</v>
      </c>
      <c r="G9" s="45">
        <v>13245</v>
      </c>
      <c r="H9" s="44">
        <f t="shared" ref="H9:H29" si="1">AVERAGE(F9:G9)</f>
        <v>13235</v>
      </c>
      <c r="I9" s="46">
        <v>13640</v>
      </c>
      <c r="J9" s="45">
        <v>13690</v>
      </c>
      <c r="K9" s="44">
        <f t="shared" ref="K9:K29" si="2">AVERAGE(I9:J9)</f>
        <v>13665</v>
      </c>
      <c r="L9" s="46">
        <v>13910</v>
      </c>
      <c r="M9" s="45">
        <v>13960</v>
      </c>
      <c r="N9" s="44">
        <f t="shared" ref="N9:N29" si="3">AVERAGE(L9:M9)</f>
        <v>13935</v>
      </c>
      <c r="O9" s="46">
        <v>14185</v>
      </c>
      <c r="P9" s="45">
        <v>14235</v>
      </c>
      <c r="Q9" s="44">
        <f t="shared" ref="Q9:Q29" si="4">AVERAGE(O9:P9)</f>
        <v>14210</v>
      </c>
      <c r="R9" s="52">
        <v>13160</v>
      </c>
      <c r="S9" s="51">
        <v>1.3236000000000001</v>
      </c>
      <c r="T9" s="53">
        <v>1.1377999999999999</v>
      </c>
      <c r="U9" s="50">
        <v>111.85</v>
      </c>
      <c r="V9" s="43">
        <v>9942.58</v>
      </c>
      <c r="W9" s="43">
        <v>9960.89</v>
      </c>
      <c r="X9" s="49">
        <f t="shared" ref="X9:X29" si="5">R9/T9</f>
        <v>11566.180348040078</v>
      </c>
      <c r="Y9" s="48">
        <v>1.3297000000000001</v>
      </c>
    </row>
    <row r="10" spans="1:25">
      <c r="B10" s="47">
        <v>43528</v>
      </c>
      <c r="C10" s="46">
        <v>13155</v>
      </c>
      <c r="D10" s="45">
        <v>13160</v>
      </c>
      <c r="E10" s="44">
        <f t="shared" si="0"/>
        <v>13157.5</v>
      </c>
      <c r="F10" s="46">
        <v>13225</v>
      </c>
      <c r="G10" s="45">
        <v>13230</v>
      </c>
      <c r="H10" s="44">
        <f t="shared" si="1"/>
        <v>13227.5</v>
      </c>
      <c r="I10" s="46">
        <v>13630</v>
      </c>
      <c r="J10" s="45">
        <v>13680</v>
      </c>
      <c r="K10" s="44">
        <f t="shared" si="2"/>
        <v>13655</v>
      </c>
      <c r="L10" s="46">
        <v>13900</v>
      </c>
      <c r="M10" s="45">
        <v>13950</v>
      </c>
      <c r="N10" s="44">
        <f t="shared" si="3"/>
        <v>13925</v>
      </c>
      <c r="O10" s="46">
        <v>14175</v>
      </c>
      <c r="P10" s="45">
        <v>14225</v>
      </c>
      <c r="Q10" s="44">
        <f t="shared" si="4"/>
        <v>14200</v>
      </c>
      <c r="R10" s="52">
        <v>13160</v>
      </c>
      <c r="S10" s="51">
        <v>1.3202</v>
      </c>
      <c r="T10" s="51">
        <v>1.1334</v>
      </c>
      <c r="U10" s="50">
        <v>111.95</v>
      </c>
      <c r="V10" s="43">
        <v>9968.19</v>
      </c>
      <c r="W10" s="43">
        <v>9975.1200000000008</v>
      </c>
      <c r="X10" s="49">
        <f t="shared" si="5"/>
        <v>11611.081701076408</v>
      </c>
      <c r="Y10" s="48">
        <v>1.3263</v>
      </c>
    </row>
    <row r="11" spans="1:25">
      <c r="B11" s="47">
        <v>43529</v>
      </c>
      <c r="C11" s="46">
        <v>13445</v>
      </c>
      <c r="D11" s="45">
        <v>13450</v>
      </c>
      <c r="E11" s="44">
        <f t="shared" si="0"/>
        <v>13447.5</v>
      </c>
      <c r="F11" s="46">
        <v>13540</v>
      </c>
      <c r="G11" s="45">
        <v>13550</v>
      </c>
      <c r="H11" s="44">
        <f t="shared" si="1"/>
        <v>13545</v>
      </c>
      <c r="I11" s="46">
        <v>13945</v>
      </c>
      <c r="J11" s="45">
        <v>13995</v>
      </c>
      <c r="K11" s="44">
        <f t="shared" si="2"/>
        <v>13970</v>
      </c>
      <c r="L11" s="46">
        <v>14215</v>
      </c>
      <c r="M11" s="45">
        <v>14265</v>
      </c>
      <c r="N11" s="44">
        <f t="shared" si="3"/>
        <v>14240</v>
      </c>
      <c r="O11" s="46">
        <v>14490</v>
      </c>
      <c r="P11" s="45">
        <v>14540</v>
      </c>
      <c r="Q11" s="44">
        <f t="shared" si="4"/>
        <v>14515</v>
      </c>
      <c r="R11" s="52">
        <v>13450</v>
      </c>
      <c r="S11" s="51">
        <v>1.3121</v>
      </c>
      <c r="T11" s="51">
        <v>1.1325000000000001</v>
      </c>
      <c r="U11" s="50">
        <v>111.92</v>
      </c>
      <c r="V11" s="43">
        <v>10250.74</v>
      </c>
      <c r="W11" s="43">
        <v>10279.950000000001</v>
      </c>
      <c r="X11" s="49">
        <f t="shared" si="5"/>
        <v>11876.379690949227</v>
      </c>
      <c r="Y11" s="48">
        <v>1.3181</v>
      </c>
    </row>
    <row r="12" spans="1:25">
      <c r="B12" s="47">
        <v>43530</v>
      </c>
      <c r="C12" s="46">
        <v>13605</v>
      </c>
      <c r="D12" s="45">
        <v>13610</v>
      </c>
      <c r="E12" s="44">
        <f t="shared" si="0"/>
        <v>13607.5</v>
      </c>
      <c r="F12" s="46">
        <v>13650</v>
      </c>
      <c r="G12" s="45">
        <v>13660</v>
      </c>
      <c r="H12" s="44">
        <f t="shared" si="1"/>
        <v>13655</v>
      </c>
      <c r="I12" s="46">
        <v>14050</v>
      </c>
      <c r="J12" s="45">
        <v>14100</v>
      </c>
      <c r="K12" s="44">
        <f t="shared" si="2"/>
        <v>14075</v>
      </c>
      <c r="L12" s="46">
        <v>14320</v>
      </c>
      <c r="M12" s="45">
        <v>14370</v>
      </c>
      <c r="N12" s="44">
        <f t="shared" si="3"/>
        <v>14345</v>
      </c>
      <c r="O12" s="46">
        <v>14595</v>
      </c>
      <c r="P12" s="45">
        <v>14645</v>
      </c>
      <c r="Q12" s="44">
        <f t="shared" si="4"/>
        <v>14620</v>
      </c>
      <c r="R12" s="52">
        <v>13610</v>
      </c>
      <c r="S12" s="51">
        <v>1.3147</v>
      </c>
      <c r="T12" s="51">
        <v>1.1303000000000001</v>
      </c>
      <c r="U12" s="50">
        <v>111.8</v>
      </c>
      <c r="V12" s="43">
        <v>10352.17</v>
      </c>
      <c r="W12" s="43">
        <v>10343</v>
      </c>
      <c r="X12" s="49">
        <f t="shared" si="5"/>
        <v>12041.051048394231</v>
      </c>
      <c r="Y12" s="48">
        <v>1.3207</v>
      </c>
    </row>
    <row r="13" spans="1:25">
      <c r="B13" s="47">
        <v>43531</v>
      </c>
      <c r="C13" s="46">
        <v>13370</v>
      </c>
      <c r="D13" s="45">
        <v>13380</v>
      </c>
      <c r="E13" s="44">
        <f t="shared" si="0"/>
        <v>13375</v>
      </c>
      <c r="F13" s="46">
        <v>13445</v>
      </c>
      <c r="G13" s="45">
        <v>13450</v>
      </c>
      <c r="H13" s="44">
        <f t="shared" si="1"/>
        <v>13447.5</v>
      </c>
      <c r="I13" s="46">
        <v>13845</v>
      </c>
      <c r="J13" s="45">
        <v>13895</v>
      </c>
      <c r="K13" s="44">
        <f t="shared" si="2"/>
        <v>13870</v>
      </c>
      <c r="L13" s="46">
        <v>14115</v>
      </c>
      <c r="M13" s="45">
        <v>14165</v>
      </c>
      <c r="N13" s="44">
        <f t="shared" si="3"/>
        <v>14140</v>
      </c>
      <c r="O13" s="46">
        <v>14390</v>
      </c>
      <c r="P13" s="45">
        <v>14440</v>
      </c>
      <c r="Q13" s="44">
        <f t="shared" si="4"/>
        <v>14415</v>
      </c>
      <c r="R13" s="52">
        <v>13380</v>
      </c>
      <c r="S13" s="51">
        <v>1.3125</v>
      </c>
      <c r="T13" s="51">
        <v>1.1289</v>
      </c>
      <c r="U13" s="50">
        <v>111.75</v>
      </c>
      <c r="V13" s="43">
        <v>10194.290000000001</v>
      </c>
      <c r="W13" s="43">
        <v>10201.76</v>
      </c>
      <c r="X13" s="49">
        <f t="shared" si="5"/>
        <v>11852.245548764284</v>
      </c>
      <c r="Y13" s="48">
        <v>1.3184</v>
      </c>
    </row>
    <row r="14" spans="1:25">
      <c r="B14" s="47">
        <v>43532</v>
      </c>
      <c r="C14" s="46">
        <v>13035</v>
      </c>
      <c r="D14" s="45">
        <v>13040</v>
      </c>
      <c r="E14" s="44">
        <f t="shared" si="0"/>
        <v>13037.5</v>
      </c>
      <c r="F14" s="46">
        <v>13110</v>
      </c>
      <c r="G14" s="45">
        <v>13125</v>
      </c>
      <c r="H14" s="44">
        <f t="shared" si="1"/>
        <v>13117.5</v>
      </c>
      <c r="I14" s="46">
        <v>13510</v>
      </c>
      <c r="J14" s="45">
        <v>13560</v>
      </c>
      <c r="K14" s="44">
        <f t="shared" si="2"/>
        <v>13535</v>
      </c>
      <c r="L14" s="46">
        <v>13780</v>
      </c>
      <c r="M14" s="45">
        <v>13830</v>
      </c>
      <c r="N14" s="44">
        <f t="shared" si="3"/>
        <v>13805</v>
      </c>
      <c r="O14" s="46">
        <v>14055</v>
      </c>
      <c r="P14" s="45">
        <v>14105</v>
      </c>
      <c r="Q14" s="44">
        <f t="shared" si="4"/>
        <v>14080</v>
      </c>
      <c r="R14" s="52">
        <v>13040</v>
      </c>
      <c r="S14" s="51">
        <v>1.3071999999999999</v>
      </c>
      <c r="T14" s="51">
        <v>1.1222000000000001</v>
      </c>
      <c r="U14" s="50">
        <v>111.13</v>
      </c>
      <c r="V14" s="43">
        <v>9975.52</v>
      </c>
      <c r="W14" s="43">
        <v>9995.43</v>
      </c>
      <c r="X14" s="49">
        <f t="shared" si="5"/>
        <v>11620.032079843164</v>
      </c>
      <c r="Y14" s="48">
        <v>1.3130999999999999</v>
      </c>
    </row>
    <row r="15" spans="1:25">
      <c r="B15" s="47">
        <v>43535</v>
      </c>
      <c r="C15" s="46">
        <v>12980</v>
      </c>
      <c r="D15" s="45">
        <v>12990</v>
      </c>
      <c r="E15" s="44">
        <f t="shared" si="0"/>
        <v>12985</v>
      </c>
      <c r="F15" s="46">
        <v>13070</v>
      </c>
      <c r="G15" s="45">
        <v>13075</v>
      </c>
      <c r="H15" s="44">
        <f t="shared" si="1"/>
        <v>13072.5</v>
      </c>
      <c r="I15" s="46">
        <v>13465</v>
      </c>
      <c r="J15" s="45">
        <v>13515</v>
      </c>
      <c r="K15" s="44">
        <f t="shared" si="2"/>
        <v>13490</v>
      </c>
      <c r="L15" s="46">
        <v>13735</v>
      </c>
      <c r="M15" s="45">
        <v>13785</v>
      </c>
      <c r="N15" s="44">
        <f t="shared" si="3"/>
        <v>13760</v>
      </c>
      <c r="O15" s="46">
        <v>14010</v>
      </c>
      <c r="P15" s="45">
        <v>14060</v>
      </c>
      <c r="Q15" s="44">
        <f t="shared" si="4"/>
        <v>14035</v>
      </c>
      <c r="R15" s="52">
        <v>12990</v>
      </c>
      <c r="S15" s="51">
        <v>1.3048999999999999</v>
      </c>
      <c r="T15" s="51">
        <v>1.1236999999999999</v>
      </c>
      <c r="U15" s="50">
        <v>111.13</v>
      </c>
      <c r="V15" s="43">
        <v>9954.7900000000009</v>
      </c>
      <c r="W15" s="43">
        <v>9974.06</v>
      </c>
      <c r="X15" s="49">
        <f t="shared" si="5"/>
        <v>11560.024917682656</v>
      </c>
      <c r="Y15" s="48">
        <v>1.3109</v>
      </c>
    </row>
    <row r="16" spans="1:25">
      <c r="B16" s="47">
        <v>43536</v>
      </c>
      <c r="C16" s="46">
        <v>13130</v>
      </c>
      <c r="D16" s="45">
        <v>13150</v>
      </c>
      <c r="E16" s="44">
        <f t="shared" si="0"/>
        <v>13140</v>
      </c>
      <c r="F16" s="46">
        <v>13235</v>
      </c>
      <c r="G16" s="45">
        <v>13240</v>
      </c>
      <c r="H16" s="44">
        <f t="shared" si="1"/>
        <v>13237.5</v>
      </c>
      <c r="I16" s="46">
        <v>13635</v>
      </c>
      <c r="J16" s="45">
        <v>13685</v>
      </c>
      <c r="K16" s="44">
        <f t="shared" si="2"/>
        <v>13660</v>
      </c>
      <c r="L16" s="46">
        <v>13905</v>
      </c>
      <c r="M16" s="45">
        <v>13955</v>
      </c>
      <c r="N16" s="44">
        <f t="shared" si="3"/>
        <v>13930</v>
      </c>
      <c r="O16" s="46">
        <v>14180</v>
      </c>
      <c r="P16" s="45">
        <v>14230</v>
      </c>
      <c r="Q16" s="44">
        <f t="shared" si="4"/>
        <v>14205</v>
      </c>
      <c r="R16" s="52">
        <v>13150</v>
      </c>
      <c r="S16" s="51">
        <v>1.3091999999999999</v>
      </c>
      <c r="T16" s="51">
        <v>1.1282000000000001</v>
      </c>
      <c r="U16" s="50">
        <v>111.2</v>
      </c>
      <c r="V16" s="43">
        <v>10044.299999999999</v>
      </c>
      <c r="W16" s="43">
        <v>10067.68</v>
      </c>
      <c r="X16" s="49">
        <f t="shared" si="5"/>
        <v>11655.73479879454</v>
      </c>
      <c r="Y16" s="48">
        <v>1.3150999999999999</v>
      </c>
    </row>
    <row r="17" spans="2:25">
      <c r="B17" s="47">
        <v>43537</v>
      </c>
      <c r="C17" s="46">
        <v>12940</v>
      </c>
      <c r="D17" s="45">
        <v>12950</v>
      </c>
      <c r="E17" s="44">
        <f t="shared" si="0"/>
        <v>12945</v>
      </c>
      <c r="F17" s="46">
        <v>13040</v>
      </c>
      <c r="G17" s="45">
        <v>13045</v>
      </c>
      <c r="H17" s="44">
        <f t="shared" si="1"/>
        <v>13042.5</v>
      </c>
      <c r="I17" s="46">
        <v>13445</v>
      </c>
      <c r="J17" s="45">
        <v>13495</v>
      </c>
      <c r="K17" s="44">
        <f t="shared" si="2"/>
        <v>13470</v>
      </c>
      <c r="L17" s="46">
        <v>13715</v>
      </c>
      <c r="M17" s="45">
        <v>13765</v>
      </c>
      <c r="N17" s="44">
        <f t="shared" si="3"/>
        <v>13740</v>
      </c>
      <c r="O17" s="46">
        <v>13990</v>
      </c>
      <c r="P17" s="45">
        <v>14040</v>
      </c>
      <c r="Q17" s="44">
        <f t="shared" si="4"/>
        <v>14015</v>
      </c>
      <c r="R17" s="52">
        <v>12950</v>
      </c>
      <c r="S17" s="51">
        <v>1.3169</v>
      </c>
      <c r="T17" s="51">
        <v>1.1294</v>
      </c>
      <c r="U17" s="50">
        <v>111.4</v>
      </c>
      <c r="V17" s="43">
        <v>9833.7000000000007</v>
      </c>
      <c r="W17" s="43">
        <v>9860.17</v>
      </c>
      <c r="X17" s="49">
        <f t="shared" si="5"/>
        <v>11466.2652735966</v>
      </c>
      <c r="Y17" s="48">
        <v>1.323</v>
      </c>
    </row>
    <row r="18" spans="2:25">
      <c r="B18" s="47">
        <v>43538</v>
      </c>
      <c r="C18" s="46">
        <v>12920</v>
      </c>
      <c r="D18" s="45">
        <v>12930</v>
      </c>
      <c r="E18" s="44">
        <f t="shared" si="0"/>
        <v>12925</v>
      </c>
      <c r="F18" s="46">
        <v>13000</v>
      </c>
      <c r="G18" s="45">
        <v>13005</v>
      </c>
      <c r="H18" s="44">
        <f t="shared" si="1"/>
        <v>13002.5</v>
      </c>
      <c r="I18" s="46">
        <v>13405</v>
      </c>
      <c r="J18" s="45">
        <v>13455</v>
      </c>
      <c r="K18" s="44">
        <f t="shared" si="2"/>
        <v>13430</v>
      </c>
      <c r="L18" s="46">
        <v>13675</v>
      </c>
      <c r="M18" s="45">
        <v>13725</v>
      </c>
      <c r="N18" s="44">
        <f t="shared" si="3"/>
        <v>13700</v>
      </c>
      <c r="O18" s="46">
        <v>13950</v>
      </c>
      <c r="P18" s="45">
        <v>14000</v>
      </c>
      <c r="Q18" s="44">
        <f t="shared" si="4"/>
        <v>13975</v>
      </c>
      <c r="R18" s="52">
        <v>12930</v>
      </c>
      <c r="S18" s="51">
        <v>1.3277000000000001</v>
      </c>
      <c r="T18" s="51">
        <v>1.1301000000000001</v>
      </c>
      <c r="U18" s="50">
        <v>111.65</v>
      </c>
      <c r="V18" s="43">
        <v>9738.65</v>
      </c>
      <c r="W18" s="43">
        <v>9751.07</v>
      </c>
      <c r="X18" s="49">
        <f t="shared" si="5"/>
        <v>11441.465357048048</v>
      </c>
      <c r="Y18" s="48">
        <v>1.3337000000000001</v>
      </c>
    </row>
    <row r="19" spans="2:25">
      <c r="B19" s="47">
        <v>43539</v>
      </c>
      <c r="C19" s="46">
        <v>12835</v>
      </c>
      <c r="D19" s="45">
        <v>12845</v>
      </c>
      <c r="E19" s="44">
        <f t="shared" si="0"/>
        <v>12840</v>
      </c>
      <c r="F19" s="46">
        <v>12945</v>
      </c>
      <c r="G19" s="45">
        <v>12960</v>
      </c>
      <c r="H19" s="44">
        <f t="shared" si="1"/>
        <v>12952.5</v>
      </c>
      <c r="I19" s="46">
        <v>13355</v>
      </c>
      <c r="J19" s="45">
        <v>13405</v>
      </c>
      <c r="K19" s="44">
        <f t="shared" si="2"/>
        <v>13380</v>
      </c>
      <c r="L19" s="46">
        <v>13625</v>
      </c>
      <c r="M19" s="45">
        <v>13675</v>
      </c>
      <c r="N19" s="44">
        <f t="shared" si="3"/>
        <v>13650</v>
      </c>
      <c r="O19" s="46">
        <v>13900</v>
      </c>
      <c r="P19" s="45">
        <v>13950</v>
      </c>
      <c r="Q19" s="44">
        <f t="shared" si="4"/>
        <v>13925</v>
      </c>
      <c r="R19" s="52">
        <v>12845</v>
      </c>
      <c r="S19" s="51">
        <v>1.3234999999999999</v>
      </c>
      <c r="T19" s="51">
        <v>1.1303000000000001</v>
      </c>
      <c r="U19" s="50">
        <v>111.66</v>
      </c>
      <c r="V19" s="43">
        <v>9705.33</v>
      </c>
      <c r="W19" s="43">
        <v>9748.0300000000007</v>
      </c>
      <c r="X19" s="49">
        <f t="shared" si="5"/>
        <v>11364.239582411748</v>
      </c>
      <c r="Y19" s="48">
        <v>1.3294999999999999</v>
      </c>
    </row>
    <row r="20" spans="2:25">
      <c r="B20" s="47">
        <v>43542</v>
      </c>
      <c r="C20" s="46">
        <v>12805</v>
      </c>
      <c r="D20" s="45">
        <v>12810</v>
      </c>
      <c r="E20" s="44">
        <f t="shared" si="0"/>
        <v>12807.5</v>
      </c>
      <c r="F20" s="46">
        <v>12890</v>
      </c>
      <c r="G20" s="45">
        <v>12900</v>
      </c>
      <c r="H20" s="44">
        <f t="shared" si="1"/>
        <v>12895</v>
      </c>
      <c r="I20" s="46">
        <v>13290</v>
      </c>
      <c r="J20" s="45">
        <v>13340</v>
      </c>
      <c r="K20" s="44">
        <f t="shared" si="2"/>
        <v>13315</v>
      </c>
      <c r="L20" s="46">
        <v>13560</v>
      </c>
      <c r="M20" s="45">
        <v>13610</v>
      </c>
      <c r="N20" s="44">
        <f t="shared" si="3"/>
        <v>13585</v>
      </c>
      <c r="O20" s="46">
        <v>13835</v>
      </c>
      <c r="P20" s="45">
        <v>13885</v>
      </c>
      <c r="Q20" s="44">
        <f t="shared" si="4"/>
        <v>13860</v>
      </c>
      <c r="R20" s="52">
        <v>12810</v>
      </c>
      <c r="S20" s="51">
        <v>1.3243</v>
      </c>
      <c r="T20" s="51">
        <v>1.1348</v>
      </c>
      <c r="U20" s="50">
        <v>111.54</v>
      </c>
      <c r="V20" s="43">
        <v>9673.0300000000007</v>
      </c>
      <c r="W20" s="43">
        <v>9697.06</v>
      </c>
      <c r="X20" s="49">
        <f t="shared" si="5"/>
        <v>11288.332745858301</v>
      </c>
      <c r="Y20" s="48">
        <v>1.3303</v>
      </c>
    </row>
    <row r="21" spans="2:25">
      <c r="B21" s="47">
        <v>43543</v>
      </c>
      <c r="C21" s="46">
        <v>13090</v>
      </c>
      <c r="D21" s="45">
        <v>13095</v>
      </c>
      <c r="E21" s="44">
        <f t="shared" si="0"/>
        <v>13092.5</v>
      </c>
      <c r="F21" s="46">
        <v>13190</v>
      </c>
      <c r="G21" s="45">
        <v>13200</v>
      </c>
      <c r="H21" s="44">
        <f t="shared" si="1"/>
        <v>13195</v>
      </c>
      <c r="I21" s="46">
        <v>13590</v>
      </c>
      <c r="J21" s="45">
        <v>13640</v>
      </c>
      <c r="K21" s="44">
        <f t="shared" si="2"/>
        <v>13615</v>
      </c>
      <c r="L21" s="46">
        <v>13865</v>
      </c>
      <c r="M21" s="45">
        <v>13915</v>
      </c>
      <c r="N21" s="44">
        <f t="shared" si="3"/>
        <v>13890</v>
      </c>
      <c r="O21" s="46">
        <v>14140</v>
      </c>
      <c r="P21" s="45">
        <v>14190</v>
      </c>
      <c r="Q21" s="44">
        <f t="shared" si="4"/>
        <v>14165</v>
      </c>
      <c r="R21" s="52">
        <v>13095</v>
      </c>
      <c r="S21" s="51">
        <v>1.3270999999999999</v>
      </c>
      <c r="T21" s="51">
        <v>1.1352</v>
      </c>
      <c r="U21" s="50">
        <v>111.43</v>
      </c>
      <c r="V21" s="43">
        <v>9867.3799999999992</v>
      </c>
      <c r="W21" s="43">
        <v>9901.73</v>
      </c>
      <c r="X21" s="49">
        <f t="shared" si="5"/>
        <v>11535.412262156447</v>
      </c>
      <c r="Y21" s="48">
        <v>1.3331</v>
      </c>
    </row>
    <row r="22" spans="2:25">
      <c r="B22" s="47">
        <v>43544</v>
      </c>
      <c r="C22" s="46">
        <v>13190</v>
      </c>
      <c r="D22" s="45">
        <v>13195</v>
      </c>
      <c r="E22" s="44">
        <f t="shared" si="0"/>
        <v>13192.5</v>
      </c>
      <c r="F22" s="46">
        <v>13250</v>
      </c>
      <c r="G22" s="45">
        <v>13255</v>
      </c>
      <c r="H22" s="44">
        <f t="shared" si="1"/>
        <v>13252.5</v>
      </c>
      <c r="I22" s="46">
        <v>13650</v>
      </c>
      <c r="J22" s="45">
        <v>13700</v>
      </c>
      <c r="K22" s="44">
        <f t="shared" si="2"/>
        <v>13675</v>
      </c>
      <c r="L22" s="46">
        <v>13925</v>
      </c>
      <c r="M22" s="45">
        <v>13975</v>
      </c>
      <c r="N22" s="44">
        <f t="shared" si="3"/>
        <v>13950</v>
      </c>
      <c r="O22" s="46">
        <v>14200</v>
      </c>
      <c r="P22" s="45">
        <v>14250</v>
      </c>
      <c r="Q22" s="44">
        <f t="shared" si="4"/>
        <v>14225</v>
      </c>
      <c r="R22" s="52">
        <v>13195</v>
      </c>
      <c r="S22" s="51">
        <v>1.3149999999999999</v>
      </c>
      <c r="T22" s="51">
        <v>1.1355</v>
      </c>
      <c r="U22" s="50">
        <v>111.47</v>
      </c>
      <c r="V22" s="43">
        <v>10034.219999999999</v>
      </c>
      <c r="W22" s="43">
        <v>10034.07</v>
      </c>
      <c r="X22" s="49">
        <f t="shared" si="5"/>
        <v>11620.431527961251</v>
      </c>
      <c r="Y22" s="48">
        <v>1.321</v>
      </c>
    </row>
    <row r="23" spans="2:25">
      <c r="B23" s="47">
        <v>43545</v>
      </c>
      <c r="C23" s="46">
        <v>13140</v>
      </c>
      <c r="D23" s="45">
        <v>13145</v>
      </c>
      <c r="E23" s="44">
        <f t="shared" si="0"/>
        <v>13142.5</v>
      </c>
      <c r="F23" s="46">
        <v>13270</v>
      </c>
      <c r="G23" s="45">
        <v>13275</v>
      </c>
      <c r="H23" s="44">
        <f t="shared" si="1"/>
        <v>13272.5</v>
      </c>
      <c r="I23" s="46">
        <v>13670</v>
      </c>
      <c r="J23" s="45">
        <v>13720</v>
      </c>
      <c r="K23" s="44">
        <f t="shared" si="2"/>
        <v>13695</v>
      </c>
      <c r="L23" s="46">
        <v>13950</v>
      </c>
      <c r="M23" s="45">
        <v>14000</v>
      </c>
      <c r="N23" s="44">
        <f t="shared" si="3"/>
        <v>13975</v>
      </c>
      <c r="O23" s="46">
        <v>14225</v>
      </c>
      <c r="P23" s="45">
        <v>14275</v>
      </c>
      <c r="Q23" s="44">
        <f t="shared" si="4"/>
        <v>14250</v>
      </c>
      <c r="R23" s="52">
        <v>13145</v>
      </c>
      <c r="S23" s="51">
        <v>1.3129</v>
      </c>
      <c r="T23" s="51">
        <v>1.1385000000000001</v>
      </c>
      <c r="U23" s="50">
        <v>110.55</v>
      </c>
      <c r="V23" s="43">
        <v>10012.19</v>
      </c>
      <c r="W23" s="43">
        <v>10065.209999999999</v>
      </c>
      <c r="X23" s="49">
        <f t="shared" si="5"/>
        <v>11545.893719806763</v>
      </c>
      <c r="Y23" s="48">
        <v>1.3189</v>
      </c>
    </row>
    <row r="24" spans="2:25">
      <c r="B24" s="47">
        <v>43546</v>
      </c>
      <c r="C24" s="46">
        <v>12920</v>
      </c>
      <c r="D24" s="45">
        <v>12930</v>
      </c>
      <c r="E24" s="44">
        <f t="shared" si="0"/>
        <v>12925</v>
      </c>
      <c r="F24" s="46">
        <v>13010</v>
      </c>
      <c r="G24" s="45">
        <v>13020</v>
      </c>
      <c r="H24" s="44">
        <f t="shared" si="1"/>
        <v>13015</v>
      </c>
      <c r="I24" s="46">
        <v>13410</v>
      </c>
      <c r="J24" s="45">
        <v>13460</v>
      </c>
      <c r="K24" s="44">
        <f t="shared" si="2"/>
        <v>13435</v>
      </c>
      <c r="L24" s="46">
        <v>13690</v>
      </c>
      <c r="M24" s="45">
        <v>13740</v>
      </c>
      <c r="N24" s="44">
        <f t="shared" si="3"/>
        <v>13715</v>
      </c>
      <c r="O24" s="46">
        <v>13965</v>
      </c>
      <c r="P24" s="45">
        <v>14015</v>
      </c>
      <c r="Q24" s="44">
        <f t="shared" si="4"/>
        <v>13990</v>
      </c>
      <c r="R24" s="52">
        <v>12930</v>
      </c>
      <c r="S24" s="51">
        <v>1.3159000000000001</v>
      </c>
      <c r="T24" s="51">
        <v>1.1308</v>
      </c>
      <c r="U24" s="50">
        <v>110.22</v>
      </c>
      <c r="V24" s="43">
        <v>9825.9699999999993</v>
      </c>
      <c r="W24" s="43">
        <v>9849.4599999999991</v>
      </c>
      <c r="X24" s="49">
        <f t="shared" si="5"/>
        <v>11434.382737884684</v>
      </c>
      <c r="Y24" s="48">
        <v>1.3219000000000001</v>
      </c>
    </row>
    <row r="25" spans="2:25">
      <c r="B25" s="47">
        <v>43549</v>
      </c>
      <c r="C25" s="46">
        <v>12760</v>
      </c>
      <c r="D25" s="45">
        <v>12765</v>
      </c>
      <c r="E25" s="44">
        <f t="shared" si="0"/>
        <v>12762.5</v>
      </c>
      <c r="F25" s="46">
        <v>12850</v>
      </c>
      <c r="G25" s="45">
        <v>12875</v>
      </c>
      <c r="H25" s="44">
        <f t="shared" si="1"/>
        <v>12862.5</v>
      </c>
      <c r="I25" s="46">
        <v>13260</v>
      </c>
      <c r="J25" s="45">
        <v>13310</v>
      </c>
      <c r="K25" s="44">
        <f t="shared" si="2"/>
        <v>13285</v>
      </c>
      <c r="L25" s="46">
        <v>13540</v>
      </c>
      <c r="M25" s="45">
        <v>13590</v>
      </c>
      <c r="N25" s="44">
        <f t="shared" si="3"/>
        <v>13565</v>
      </c>
      <c r="O25" s="46">
        <v>13815</v>
      </c>
      <c r="P25" s="45">
        <v>13865</v>
      </c>
      <c r="Q25" s="44">
        <f t="shared" si="4"/>
        <v>13840</v>
      </c>
      <c r="R25" s="52">
        <v>12765</v>
      </c>
      <c r="S25" s="51">
        <v>1.3227</v>
      </c>
      <c r="T25" s="51">
        <v>1.1318999999999999</v>
      </c>
      <c r="U25" s="50">
        <v>110.07</v>
      </c>
      <c r="V25" s="43">
        <v>9650.7099999999991</v>
      </c>
      <c r="W25" s="43">
        <v>9689.92</v>
      </c>
      <c r="X25" s="49">
        <f t="shared" si="5"/>
        <v>11277.498012191891</v>
      </c>
      <c r="Y25" s="48">
        <v>1.3287</v>
      </c>
    </row>
    <row r="26" spans="2:25">
      <c r="B26" s="47">
        <v>43550</v>
      </c>
      <c r="C26" s="46">
        <v>12845</v>
      </c>
      <c r="D26" s="45">
        <v>12850</v>
      </c>
      <c r="E26" s="44">
        <f t="shared" si="0"/>
        <v>12847.5</v>
      </c>
      <c r="F26" s="46">
        <v>12945</v>
      </c>
      <c r="G26" s="45">
        <v>12950</v>
      </c>
      <c r="H26" s="44">
        <f t="shared" si="1"/>
        <v>12947.5</v>
      </c>
      <c r="I26" s="46">
        <v>13350</v>
      </c>
      <c r="J26" s="45">
        <v>13400</v>
      </c>
      <c r="K26" s="44">
        <f t="shared" si="2"/>
        <v>13375</v>
      </c>
      <c r="L26" s="46">
        <v>13640</v>
      </c>
      <c r="M26" s="45">
        <v>13690</v>
      </c>
      <c r="N26" s="44">
        <f t="shared" si="3"/>
        <v>13665</v>
      </c>
      <c r="O26" s="46">
        <v>13915</v>
      </c>
      <c r="P26" s="45">
        <v>13965</v>
      </c>
      <c r="Q26" s="44">
        <f t="shared" si="4"/>
        <v>13940</v>
      </c>
      <c r="R26" s="52">
        <v>12850</v>
      </c>
      <c r="S26" s="51">
        <v>1.3243</v>
      </c>
      <c r="T26" s="51">
        <v>1.1288</v>
      </c>
      <c r="U26" s="50">
        <v>110.48</v>
      </c>
      <c r="V26" s="43">
        <v>9703.24</v>
      </c>
      <c r="W26" s="43">
        <v>9733.91</v>
      </c>
      <c r="X26" s="49">
        <f t="shared" si="5"/>
        <v>11383.770375620128</v>
      </c>
      <c r="Y26" s="48">
        <v>1.3304</v>
      </c>
    </row>
    <row r="27" spans="2:25">
      <c r="B27" s="47">
        <v>43551</v>
      </c>
      <c r="C27" s="46">
        <v>12985</v>
      </c>
      <c r="D27" s="45">
        <v>13025</v>
      </c>
      <c r="E27" s="44">
        <f t="shared" si="0"/>
        <v>13005</v>
      </c>
      <c r="F27" s="46">
        <v>13075</v>
      </c>
      <c r="G27" s="45">
        <v>13100</v>
      </c>
      <c r="H27" s="44">
        <f t="shared" si="1"/>
        <v>13087.5</v>
      </c>
      <c r="I27" s="46">
        <v>13490</v>
      </c>
      <c r="J27" s="45">
        <v>13540</v>
      </c>
      <c r="K27" s="44">
        <f t="shared" si="2"/>
        <v>13515</v>
      </c>
      <c r="L27" s="46">
        <v>13780</v>
      </c>
      <c r="M27" s="45">
        <v>13830</v>
      </c>
      <c r="N27" s="44">
        <f t="shared" si="3"/>
        <v>13805</v>
      </c>
      <c r="O27" s="46">
        <v>14055</v>
      </c>
      <c r="P27" s="45">
        <v>14105</v>
      </c>
      <c r="Q27" s="44">
        <f t="shared" si="4"/>
        <v>14080</v>
      </c>
      <c r="R27" s="52">
        <v>13025</v>
      </c>
      <c r="S27" s="51">
        <v>1.3240000000000001</v>
      </c>
      <c r="T27" s="51">
        <v>1.1272</v>
      </c>
      <c r="U27" s="50">
        <v>110.47</v>
      </c>
      <c r="V27" s="43">
        <v>9837.61</v>
      </c>
      <c r="W27" s="43">
        <v>9850.36</v>
      </c>
      <c r="X27" s="49">
        <f t="shared" si="5"/>
        <v>11555.180979418028</v>
      </c>
      <c r="Y27" s="48">
        <v>1.3299000000000001</v>
      </c>
    </row>
    <row r="28" spans="2:25">
      <c r="B28" s="47">
        <v>43552</v>
      </c>
      <c r="C28" s="46">
        <v>12775</v>
      </c>
      <c r="D28" s="45">
        <v>12780</v>
      </c>
      <c r="E28" s="44">
        <f t="shared" si="0"/>
        <v>12777.5</v>
      </c>
      <c r="F28" s="46">
        <v>12875</v>
      </c>
      <c r="G28" s="45">
        <v>12900</v>
      </c>
      <c r="H28" s="44">
        <f t="shared" si="1"/>
        <v>12887.5</v>
      </c>
      <c r="I28" s="46">
        <v>13295</v>
      </c>
      <c r="J28" s="45">
        <v>13345</v>
      </c>
      <c r="K28" s="44">
        <f t="shared" si="2"/>
        <v>13320</v>
      </c>
      <c r="L28" s="46">
        <v>13580</v>
      </c>
      <c r="M28" s="45">
        <v>13630</v>
      </c>
      <c r="N28" s="44">
        <f t="shared" si="3"/>
        <v>13605</v>
      </c>
      <c r="O28" s="46">
        <v>13855</v>
      </c>
      <c r="P28" s="45">
        <v>13905</v>
      </c>
      <c r="Q28" s="44">
        <f t="shared" si="4"/>
        <v>13880</v>
      </c>
      <c r="R28" s="52">
        <v>12780</v>
      </c>
      <c r="S28" s="51">
        <v>1.3121</v>
      </c>
      <c r="T28" s="51">
        <v>1.1222000000000001</v>
      </c>
      <c r="U28" s="50">
        <v>110.52</v>
      </c>
      <c r="V28" s="43">
        <v>9740.11</v>
      </c>
      <c r="W28" s="43">
        <v>9787.56</v>
      </c>
      <c r="X28" s="49">
        <f t="shared" si="5"/>
        <v>11388.344323649972</v>
      </c>
      <c r="Y28" s="48">
        <v>1.3180000000000001</v>
      </c>
    </row>
    <row r="29" spans="2:25">
      <c r="B29" s="47">
        <v>43553</v>
      </c>
      <c r="C29" s="46">
        <v>13010</v>
      </c>
      <c r="D29" s="45">
        <v>13015</v>
      </c>
      <c r="E29" s="44">
        <f t="shared" si="0"/>
        <v>13012.5</v>
      </c>
      <c r="F29" s="46">
        <v>13115</v>
      </c>
      <c r="G29" s="45">
        <v>13120</v>
      </c>
      <c r="H29" s="44">
        <f t="shared" si="1"/>
        <v>13117.5</v>
      </c>
      <c r="I29" s="46">
        <v>13520</v>
      </c>
      <c r="J29" s="45">
        <v>13570</v>
      </c>
      <c r="K29" s="44">
        <f t="shared" si="2"/>
        <v>13545</v>
      </c>
      <c r="L29" s="46">
        <v>13785</v>
      </c>
      <c r="M29" s="45">
        <v>13835</v>
      </c>
      <c r="N29" s="44">
        <f t="shared" si="3"/>
        <v>13810</v>
      </c>
      <c r="O29" s="46">
        <v>14060</v>
      </c>
      <c r="P29" s="45">
        <v>14110</v>
      </c>
      <c r="Q29" s="44">
        <f t="shared" si="4"/>
        <v>14085</v>
      </c>
      <c r="R29" s="52">
        <v>13015</v>
      </c>
      <c r="S29" s="51">
        <v>1.3092999999999999</v>
      </c>
      <c r="T29" s="51">
        <v>1.1232</v>
      </c>
      <c r="U29" s="50">
        <v>110.82</v>
      </c>
      <c r="V29" s="43">
        <v>9940.43</v>
      </c>
      <c r="W29" s="43">
        <v>9975.67</v>
      </c>
      <c r="X29" s="49">
        <f t="shared" si="5"/>
        <v>11587.428774928776</v>
      </c>
      <c r="Y29" s="48">
        <v>1.3151999999999999</v>
      </c>
    </row>
    <row r="30" spans="2:25" s="10" customFormat="1">
      <c r="B30" s="42" t="s">
        <v>11</v>
      </c>
      <c r="C30" s="41">
        <f>ROUND(AVERAGE(C9:C29),2)</f>
        <v>13051.9</v>
      </c>
      <c r="D30" s="40">
        <f>ROUND(AVERAGE(D9:D29),2)</f>
        <v>13060.71</v>
      </c>
      <c r="E30" s="39">
        <f>ROUND(AVERAGE(C30:D30),2)</f>
        <v>13056.31</v>
      </c>
      <c r="F30" s="41">
        <f>ROUND(AVERAGE(F9:F29),2)</f>
        <v>13140.71</v>
      </c>
      <c r="G30" s="40">
        <f>ROUND(AVERAGE(G9:G29),2)</f>
        <v>13151.43</v>
      </c>
      <c r="H30" s="39">
        <f>ROUND(AVERAGE(F30:G30),2)</f>
        <v>13146.07</v>
      </c>
      <c r="I30" s="41">
        <f>ROUND(AVERAGE(I9:I29),2)</f>
        <v>13545.24</v>
      </c>
      <c r="J30" s="40">
        <f>ROUND(AVERAGE(J9:J29),2)</f>
        <v>13595.24</v>
      </c>
      <c r="K30" s="39">
        <f>ROUND(AVERAGE(I30:J30),2)</f>
        <v>13570.24</v>
      </c>
      <c r="L30" s="41">
        <f>ROUND(AVERAGE(L9:L29),2)</f>
        <v>13819.52</v>
      </c>
      <c r="M30" s="40">
        <f>ROUND(AVERAGE(M9:M29),2)</f>
        <v>13869.52</v>
      </c>
      <c r="N30" s="39">
        <f>ROUND(AVERAGE(L30:M30),2)</f>
        <v>13844.52</v>
      </c>
      <c r="O30" s="41">
        <f>ROUND(AVERAGE(O9:O29),2)</f>
        <v>14094.52</v>
      </c>
      <c r="P30" s="40">
        <f>ROUND(AVERAGE(P9:P29),2)</f>
        <v>14144.52</v>
      </c>
      <c r="Q30" s="39">
        <f>ROUND(AVERAGE(O30:P30),2)</f>
        <v>14119.52</v>
      </c>
      <c r="R30" s="38">
        <f>ROUND(AVERAGE(R9:R29),2)</f>
        <v>13060.71</v>
      </c>
      <c r="S30" s="37">
        <f>ROUND(AVERAGE(S9:S29),4)</f>
        <v>1.3170999999999999</v>
      </c>
      <c r="T30" s="36">
        <f>ROUND(AVERAGE(T9:T29),4)</f>
        <v>1.1302000000000001</v>
      </c>
      <c r="U30" s="175">
        <f>ROUND(AVERAGE(U9:U29),2)</f>
        <v>111.19</v>
      </c>
      <c r="V30" s="35">
        <f>AVERAGE(V9:V29)</f>
        <v>9916.4357142857134</v>
      </c>
      <c r="W30" s="35">
        <f>AVERAGE(W9:W29)</f>
        <v>9940.1004761904769</v>
      </c>
      <c r="X30" s="35">
        <f>AVERAGE(X9:X29)</f>
        <v>11555.779800289391</v>
      </c>
      <c r="Y30" s="34">
        <f>AVERAGE(Y9:Y29)</f>
        <v>1.3231380952380956</v>
      </c>
    </row>
    <row r="31" spans="2:25" s="5" customFormat="1">
      <c r="B31" s="33" t="s">
        <v>12</v>
      </c>
      <c r="C31" s="32">
        <f t="shared" ref="C31:Y31" si="6">MAX(C9:C29)</f>
        <v>13605</v>
      </c>
      <c r="D31" s="31">
        <f t="shared" si="6"/>
        <v>13610</v>
      </c>
      <c r="E31" s="30">
        <f t="shared" si="6"/>
        <v>13607.5</v>
      </c>
      <c r="F31" s="32">
        <f t="shared" si="6"/>
        <v>13650</v>
      </c>
      <c r="G31" s="31">
        <f t="shared" si="6"/>
        <v>13660</v>
      </c>
      <c r="H31" s="30">
        <f t="shared" si="6"/>
        <v>13655</v>
      </c>
      <c r="I31" s="32">
        <f t="shared" si="6"/>
        <v>14050</v>
      </c>
      <c r="J31" s="31">
        <f t="shared" si="6"/>
        <v>14100</v>
      </c>
      <c r="K31" s="30">
        <f t="shared" si="6"/>
        <v>14075</v>
      </c>
      <c r="L31" s="32">
        <f t="shared" si="6"/>
        <v>14320</v>
      </c>
      <c r="M31" s="31">
        <f t="shared" si="6"/>
        <v>14370</v>
      </c>
      <c r="N31" s="30">
        <f t="shared" si="6"/>
        <v>14345</v>
      </c>
      <c r="O31" s="32">
        <f t="shared" si="6"/>
        <v>14595</v>
      </c>
      <c r="P31" s="31">
        <f t="shared" si="6"/>
        <v>14645</v>
      </c>
      <c r="Q31" s="30">
        <f t="shared" si="6"/>
        <v>14620</v>
      </c>
      <c r="R31" s="29">
        <f t="shared" si="6"/>
        <v>13610</v>
      </c>
      <c r="S31" s="28">
        <f t="shared" si="6"/>
        <v>1.3277000000000001</v>
      </c>
      <c r="T31" s="27">
        <f t="shared" si="6"/>
        <v>1.1385000000000001</v>
      </c>
      <c r="U31" s="26">
        <f t="shared" si="6"/>
        <v>111.95</v>
      </c>
      <c r="V31" s="25">
        <f t="shared" si="6"/>
        <v>10352.17</v>
      </c>
      <c r="W31" s="25">
        <f t="shared" si="6"/>
        <v>10343</v>
      </c>
      <c r="X31" s="25">
        <f t="shared" si="6"/>
        <v>12041.051048394231</v>
      </c>
      <c r="Y31" s="24">
        <f t="shared" si="6"/>
        <v>1.3337000000000001</v>
      </c>
    </row>
    <row r="32" spans="2:25" s="5" customFormat="1" ht="13.5" thickBot="1">
      <c r="B32" s="23" t="s">
        <v>13</v>
      </c>
      <c r="C32" s="22">
        <f t="shared" ref="C32:Y32" si="7">MIN(C9:C29)</f>
        <v>12760</v>
      </c>
      <c r="D32" s="21">
        <f t="shared" si="7"/>
        <v>12765</v>
      </c>
      <c r="E32" s="20">
        <f t="shared" si="7"/>
        <v>12762.5</v>
      </c>
      <c r="F32" s="22">
        <f t="shared" si="7"/>
        <v>12850</v>
      </c>
      <c r="G32" s="21">
        <f t="shared" si="7"/>
        <v>12875</v>
      </c>
      <c r="H32" s="20">
        <f t="shared" si="7"/>
        <v>12862.5</v>
      </c>
      <c r="I32" s="22">
        <f t="shared" si="7"/>
        <v>13260</v>
      </c>
      <c r="J32" s="21">
        <f t="shared" si="7"/>
        <v>13310</v>
      </c>
      <c r="K32" s="20">
        <f t="shared" si="7"/>
        <v>13285</v>
      </c>
      <c r="L32" s="22">
        <f t="shared" si="7"/>
        <v>13540</v>
      </c>
      <c r="M32" s="21">
        <f t="shared" si="7"/>
        <v>13590</v>
      </c>
      <c r="N32" s="20">
        <f t="shared" si="7"/>
        <v>13565</v>
      </c>
      <c r="O32" s="22">
        <f t="shared" si="7"/>
        <v>13815</v>
      </c>
      <c r="P32" s="21">
        <f t="shared" si="7"/>
        <v>13865</v>
      </c>
      <c r="Q32" s="20">
        <f t="shared" si="7"/>
        <v>13840</v>
      </c>
      <c r="R32" s="19">
        <f t="shared" si="7"/>
        <v>12765</v>
      </c>
      <c r="S32" s="18">
        <f t="shared" si="7"/>
        <v>1.3048999999999999</v>
      </c>
      <c r="T32" s="17">
        <f t="shared" si="7"/>
        <v>1.1222000000000001</v>
      </c>
      <c r="U32" s="16">
        <f t="shared" si="7"/>
        <v>110.07</v>
      </c>
      <c r="V32" s="15">
        <f t="shared" si="7"/>
        <v>9650.7099999999991</v>
      </c>
      <c r="W32" s="15">
        <f t="shared" si="7"/>
        <v>9689.92</v>
      </c>
      <c r="X32" s="15">
        <f t="shared" si="7"/>
        <v>11277.498012191891</v>
      </c>
      <c r="Y32" s="14">
        <f t="shared" si="7"/>
        <v>1.3109</v>
      </c>
    </row>
    <row r="34" spans="2:14">
      <c r="B34" s="7" t="s">
        <v>14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  <row r="35" spans="2:14">
      <c r="B35" s="7" t="s">
        <v>15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35"/>
  <sheetViews>
    <sheetView workbookViewId="0">
      <pane ySplit="8" topLeftCell="A9" activePane="bottomLeft" state="frozen"/>
      <selection activeCell="C46" sqref="C46"/>
      <selection pane="bottomLeft" activeCell="G47" sqref="G47"/>
    </sheetView>
  </sheetViews>
  <sheetFormatPr defaultRowHeight="12.75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>
      <c r="B3" s="6" t="s">
        <v>19</v>
      </c>
    </row>
    <row r="4" spans="1:25">
      <c r="B4" s="61" t="s">
        <v>29</v>
      </c>
    </row>
    <row r="6" spans="1:25" ht="13.5" thickBot="1">
      <c r="B6" s="1">
        <v>43525</v>
      </c>
    </row>
    <row r="7" spans="1:25" ht="13.5" thickBot="1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25</v>
      </c>
      <c r="J7" s="187"/>
      <c r="K7" s="188"/>
      <c r="L7" s="186" t="s">
        <v>24</v>
      </c>
      <c r="M7" s="187"/>
      <c r="N7" s="188"/>
      <c r="O7" s="186" t="s">
        <v>23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>
      <c r="B9" s="47">
        <v>43525</v>
      </c>
      <c r="C9" s="46">
        <v>2152</v>
      </c>
      <c r="D9" s="45">
        <v>2152.5</v>
      </c>
      <c r="E9" s="44">
        <f t="shared" ref="E9:E29" si="0">AVERAGE(C9:D9)</f>
        <v>2152.25</v>
      </c>
      <c r="F9" s="46">
        <v>2164</v>
      </c>
      <c r="G9" s="45">
        <v>2165</v>
      </c>
      <c r="H9" s="44">
        <f t="shared" ref="H9:H29" si="1">AVERAGE(F9:G9)</f>
        <v>2164.5</v>
      </c>
      <c r="I9" s="46">
        <v>2180</v>
      </c>
      <c r="J9" s="45">
        <v>2185</v>
      </c>
      <c r="K9" s="44">
        <f t="shared" ref="K9:K29" si="2">AVERAGE(I9:J9)</f>
        <v>2182.5</v>
      </c>
      <c r="L9" s="46">
        <v>2192</v>
      </c>
      <c r="M9" s="45">
        <v>2197</v>
      </c>
      <c r="N9" s="44">
        <f t="shared" ref="N9:N29" si="3">AVERAGE(L9:M9)</f>
        <v>2194.5</v>
      </c>
      <c r="O9" s="46">
        <v>2207</v>
      </c>
      <c r="P9" s="45">
        <v>2212</v>
      </c>
      <c r="Q9" s="44">
        <f t="shared" ref="Q9:Q29" si="4">AVERAGE(O9:P9)</f>
        <v>2209.5</v>
      </c>
      <c r="R9" s="52">
        <v>2152.5</v>
      </c>
      <c r="S9" s="51">
        <v>1.3236000000000001</v>
      </c>
      <c r="T9" s="53">
        <v>1.1377999999999999</v>
      </c>
      <c r="U9" s="50">
        <v>111.85</v>
      </c>
      <c r="V9" s="43">
        <v>1626.25</v>
      </c>
      <c r="W9" s="43">
        <v>1628.19</v>
      </c>
      <c r="X9" s="49">
        <f t="shared" ref="X9:X29" si="5">R9/T9</f>
        <v>1891.8087537352787</v>
      </c>
      <c r="Y9" s="48">
        <v>1.3297000000000001</v>
      </c>
    </row>
    <row r="10" spans="1:25">
      <c r="B10" s="47">
        <v>43528</v>
      </c>
      <c r="C10" s="46">
        <v>2108</v>
      </c>
      <c r="D10" s="45">
        <v>2109</v>
      </c>
      <c r="E10" s="44">
        <f t="shared" si="0"/>
        <v>2108.5</v>
      </c>
      <c r="F10" s="46">
        <v>2124</v>
      </c>
      <c r="G10" s="45">
        <v>2125</v>
      </c>
      <c r="H10" s="44">
        <f t="shared" si="1"/>
        <v>2124.5</v>
      </c>
      <c r="I10" s="46">
        <v>2138</v>
      </c>
      <c r="J10" s="45">
        <v>2143</v>
      </c>
      <c r="K10" s="44">
        <f t="shared" si="2"/>
        <v>2140.5</v>
      </c>
      <c r="L10" s="46">
        <v>2150</v>
      </c>
      <c r="M10" s="45">
        <v>2155</v>
      </c>
      <c r="N10" s="44">
        <f t="shared" si="3"/>
        <v>2152.5</v>
      </c>
      <c r="O10" s="46">
        <v>2165</v>
      </c>
      <c r="P10" s="45">
        <v>2170</v>
      </c>
      <c r="Q10" s="44">
        <f t="shared" si="4"/>
        <v>2167.5</v>
      </c>
      <c r="R10" s="52">
        <v>2109</v>
      </c>
      <c r="S10" s="51">
        <v>1.3202</v>
      </c>
      <c r="T10" s="51">
        <v>1.1334</v>
      </c>
      <c r="U10" s="50">
        <v>111.95</v>
      </c>
      <c r="V10" s="43">
        <v>1597.49</v>
      </c>
      <c r="W10" s="43">
        <v>1602.2</v>
      </c>
      <c r="X10" s="49">
        <f t="shared" si="5"/>
        <v>1860.7728957120171</v>
      </c>
      <c r="Y10" s="48">
        <v>1.3263</v>
      </c>
    </row>
    <row r="11" spans="1:25">
      <c r="B11" s="47">
        <v>43529</v>
      </c>
      <c r="C11" s="46">
        <v>2090</v>
      </c>
      <c r="D11" s="45">
        <v>2091</v>
      </c>
      <c r="E11" s="44">
        <f t="shared" si="0"/>
        <v>2090.5</v>
      </c>
      <c r="F11" s="46">
        <v>2111.5</v>
      </c>
      <c r="G11" s="45">
        <v>2112.5</v>
      </c>
      <c r="H11" s="44">
        <f t="shared" si="1"/>
        <v>2112</v>
      </c>
      <c r="I11" s="46">
        <v>2130</v>
      </c>
      <c r="J11" s="45">
        <v>2135</v>
      </c>
      <c r="K11" s="44">
        <f t="shared" si="2"/>
        <v>2132.5</v>
      </c>
      <c r="L11" s="46">
        <v>2143</v>
      </c>
      <c r="M11" s="45">
        <v>2148</v>
      </c>
      <c r="N11" s="44">
        <f t="shared" si="3"/>
        <v>2145.5</v>
      </c>
      <c r="O11" s="46">
        <v>2158</v>
      </c>
      <c r="P11" s="45">
        <v>2163</v>
      </c>
      <c r="Q11" s="44">
        <f t="shared" si="4"/>
        <v>2160.5</v>
      </c>
      <c r="R11" s="52">
        <v>2091</v>
      </c>
      <c r="S11" s="51">
        <v>1.3121</v>
      </c>
      <c r="T11" s="51">
        <v>1.1325000000000001</v>
      </c>
      <c r="U11" s="50">
        <v>111.92</v>
      </c>
      <c r="V11" s="43">
        <v>1593.63</v>
      </c>
      <c r="W11" s="43">
        <v>1602.69</v>
      </c>
      <c r="X11" s="49">
        <f t="shared" si="5"/>
        <v>1846.3576158940396</v>
      </c>
      <c r="Y11" s="48">
        <v>1.3181</v>
      </c>
    </row>
    <row r="12" spans="1:25">
      <c r="B12" s="47">
        <v>43530</v>
      </c>
      <c r="C12" s="46">
        <v>2090</v>
      </c>
      <c r="D12" s="45">
        <v>2090.5</v>
      </c>
      <c r="E12" s="44">
        <f t="shared" si="0"/>
        <v>2090.25</v>
      </c>
      <c r="F12" s="46">
        <v>2103</v>
      </c>
      <c r="G12" s="45">
        <v>2104</v>
      </c>
      <c r="H12" s="44">
        <f t="shared" si="1"/>
        <v>2103.5</v>
      </c>
      <c r="I12" s="46">
        <v>2120</v>
      </c>
      <c r="J12" s="45">
        <v>2125</v>
      </c>
      <c r="K12" s="44">
        <f t="shared" si="2"/>
        <v>2122.5</v>
      </c>
      <c r="L12" s="46">
        <v>2133</v>
      </c>
      <c r="M12" s="45">
        <v>2138</v>
      </c>
      <c r="N12" s="44">
        <f t="shared" si="3"/>
        <v>2135.5</v>
      </c>
      <c r="O12" s="46">
        <v>2148</v>
      </c>
      <c r="P12" s="45">
        <v>2153</v>
      </c>
      <c r="Q12" s="44">
        <f t="shared" si="4"/>
        <v>2150.5</v>
      </c>
      <c r="R12" s="52">
        <v>2090.5</v>
      </c>
      <c r="S12" s="51">
        <v>1.3147</v>
      </c>
      <c r="T12" s="51">
        <v>1.1303000000000001</v>
      </c>
      <c r="U12" s="50">
        <v>111.8</v>
      </c>
      <c r="V12" s="43">
        <v>1590.1</v>
      </c>
      <c r="W12" s="43">
        <v>1593.09</v>
      </c>
      <c r="X12" s="49">
        <f t="shared" si="5"/>
        <v>1849.5089799168361</v>
      </c>
      <c r="Y12" s="48">
        <v>1.3207</v>
      </c>
    </row>
    <row r="13" spans="1:25">
      <c r="B13" s="47">
        <v>43531</v>
      </c>
      <c r="C13" s="46">
        <v>2095</v>
      </c>
      <c r="D13" s="45">
        <v>2096</v>
      </c>
      <c r="E13" s="44">
        <f t="shared" si="0"/>
        <v>2095.5</v>
      </c>
      <c r="F13" s="46">
        <v>2113</v>
      </c>
      <c r="G13" s="45">
        <v>2114</v>
      </c>
      <c r="H13" s="44">
        <f t="shared" si="1"/>
        <v>2113.5</v>
      </c>
      <c r="I13" s="46">
        <v>2133</v>
      </c>
      <c r="J13" s="45">
        <v>2138</v>
      </c>
      <c r="K13" s="44">
        <f t="shared" si="2"/>
        <v>2135.5</v>
      </c>
      <c r="L13" s="46">
        <v>2145</v>
      </c>
      <c r="M13" s="45">
        <v>2150</v>
      </c>
      <c r="N13" s="44">
        <f t="shared" si="3"/>
        <v>2147.5</v>
      </c>
      <c r="O13" s="46">
        <v>2160</v>
      </c>
      <c r="P13" s="45">
        <v>2165</v>
      </c>
      <c r="Q13" s="44">
        <f t="shared" si="4"/>
        <v>2162.5</v>
      </c>
      <c r="R13" s="52">
        <v>2096</v>
      </c>
      <c r="S13" s="51">
        <v>1.3125</v>
      </c>
      <c r="T13" s="51">
        <v>1.1289</v>
      </c>
      <c r="U13" s="50">
        <v>111.75</v>
      </c>
      <c r="V13" s="43">
        <v>1596.95</v>
      </c>
      <c r="W13" s="43">
        <v>1603.46</v>
      </c>
      <c r="X13" s="49">
        <f t="shared" si="5"/>
        <v>1856.6746390291435</v>
      </c>
      <c r="Y13" s="48">
        <v>1.3184</v>
      </c>
    </row>
    <row r="14" spans="1:25">
      <c r="B14" s="47">
        <v>43532</v>
      </c>
      <c r="C14" s="46">
        <v>2071</v>
      </c>
      <c r="D14" s="45">
        <v>2072</v>
      </c>
      <c r="E14" s="44">
        <f t="shared" si="0"/>
        <v>2071.5</v>
      </c>
      <c r="F14" s="46">
        <v>2090</v>
      </c>
      <c r="G14" s="45">
        <v>2092</v>
      </c>
      <c r="H14" s="44">
        <f t="shared" si="1"/>
        <v>2091</v>
      </c>
      <c r="I14" s="46">
        <v>2108</v>
      </c>
      <c r="J14" s="45">
        <v>2113</v>
      </c>
      <c r="K14" s="44">
        <f t="shared" si="2"/>
        <v>2110.5</v>
      </c>
      <c r="L14" s="46">
        <v>2120</v>
      </c>
      <c r="M14" s="45">
        <v>2125</v>
      </c>
      <c r="N14" s="44">
        <f t="shared" si="3"/>
        <v>2122.5</v>
      </c>
      <c r="O14" s="46">
        <v>2135</v>
      </c>
      <c r="P14" s="45">
        <v>2140</v>
      </c>
      <c r="Q14" s="44">
        <f t="shared" si="4"/>
        <v>2137.5</v>
      </c>
      <c r="R14" s="52">
        <v>2072</v>
      </c>
      <c r="S14" s="51">
        <v>1.3071999999999999</v>
      </c>
      <c r="T14" s="51">
        <v>1.1222000000000001</v>
      </c>
      <c r="U14" s="50">
        <v>111.13</v>
      </c>
      <c r="V14" s="43">
        <v>1585.07</v>
      </c>
      <c r="W14" s="43">
        <v>1593.18</v>
      </c>
      <c r="X14" s="49">
        <f t="shared" si="5"/>
        <v>1846.3731955088217</v>
      </c>
      <c r="Y14" s="48">
        <v>1.3130999999999999</v>
      </c>
    </row>
    <row r="15" spans="1:25">
      <c r="B15" s="47">
        <v>43535</v>
      </c>
      <c r="C15" s="46">
        <v>2079</v>
      </c>
      <c r="D15" s="45">
        <v>2081</v>
      </c>
      <c r="E15" s="44">
        <f t="shared" si="0"/>
        <v>2080</v>
      </c>
      <c r="F15" s="46">
        <v>2095</v>
      </c>
      <c r="G15" s="45">
        <v>2096</v>
      </c>
      <c r="H15" s="44">
        <f t="shared" si="1"/>
        <v>2095.5</v>
      </c>
      <c r="I15" s="46">
        <v>2113</v>
      </c>
      <c r="J15" s="45">
        <v>2118</v>
      </c>
      <c r="K15" s="44">
        <f t="shared" si="2"/>
        <v>2115.5</v>
      </c>
      <c r="L15" s="46">
        <v>2125</v>
      </c>
      <c r="M15" s="45">
        <v>2130</v>
      </c>
      <c r="N15" s="44">
        <f t="shared" si="3"/>
        <v>2127.5</v>
      </c>
      <c r="O15" s="46">
        <v>2140</v>
      </c>
      <c r="P15" s="45">
        <v>2145</v>
      </c>
      <c r="Q15" s="44">
        <f t="shared" si="4"/>
        <v>2142.5</v>
      </c>
      <c r="R15" s="52">
        <v>2081</v>
      </c>
      <c r="S15" s="51">
        <v>1.3048999999999999</v>
      </c>
      <c r="T15" s="51">
        <v>1.1236999999999999</v>
      </c>
      <c r="U15" s="50">
        <v>111.13</v>
      </c>
      <c r="V15" s="43">
        <v>1594.76</v>
      </c>
      <c r="W15" s="43">
        <v>1598.9</v>
      </c>
      <c r="X15" s="49">
        <f t="shared" si="5"/>
        <v>1851.917771647237</v>
      </c>
      <c r="Y15" s="48">
        <v>1.3109</v>
      </c>
    </row>
    <row r="16" spans="1:25">
      <c r="B16" s="47">
        <v>43536</v>
      </c>
      <c r="C16" s="46">
        <v>2069.5</v>
      </c>
      <c r="D16" s="45">
        <v>2070</v>
      </c>
      <c r="E16" s="44">
        <f t="shared" si="0"/>
        <v>2069.75</v>
      </c>
      <c r="F16" s="46">
        <v>2090.5</v>
      </c>
      <c r="G16" s="45">
        <v>2091</v>
      </c>
      <c r="H16" s="44">
        <f t="shared" si="1"/>
        <v>2090.75</v>
      </c>
      <c r="I16" s="46">
        <v>2110</v>
      </c>
      <c r="J16" s="45">
        <v>2115</v>
      </c>
      <c r="K16" s="44">
        <f t="shared" si="2"/>
        <v>2112.5</v>
      </c>
      <c r="L16" s="46">
        <v>2122</v>
      </c>
      <c r="M16" s="45">
        <v>2127</v>
      </c>
      <c r="N16" s="44">
        <f t="shared" si="3"/>
        <v>2124.5</v>
      </c>
      <c r="O16" s="46">
        <v>2137</v>
      </c>
      <c r="P16" s="45">
        <v>2142</v>
      </c>
      <c r="Q16" s="44">
        <f t="shared" si="4"/>
        <v>2139.5</v>
      </c>
      <c r="R16" s="52">
        <v>2070</v>
      </c>
      <c r="S16" s="51">
        <v>1.3091999999999999</v>
      </c>
      <c r="T16" s="51">
        <v>1.1282000000000001</v>
      </c>
      <c r="U16" s="50">
        <v>111.2</v>
      </c>
      <c r="V16" s="43">
        <v>1581.12</v>
      </c>
      <c r="W16" s="43">
        <v>1589.99</v>
      </c>
      <c r="X16" s="49">
        <f t="shared" si="5"/>
        <v>1834.7810671866689</v>
      </c>
      <c r="Y16" s="48">
        <v>1.3150999999999999</v>
      </c>
    </row>
    <row r="17" spans="2:25">
      <c r="B17" s="47">
        <v>43537</v>
      </c>
      <c r="C17" s="46">
        <v>2105</v>
      </c>
      <c r="D17" s="45">
        <v>2105.5</v>
      </c>
      <c r="E17" s="44">
        <f t="shared" si="0"/>
        <v>2105.25</v>
      </c>
      <c r="F17" s="46">
        <v>2116</v>
      </c>
      <c r="G17" s="45">
        <v>2117</v>
      </c>
      <c r="H17" s="44">
        <f t="shared" si="1"/>
        <v>2116.5</v>
      </c>
      <c r="I17" s="46">
        <v>2135</v>
      </c>
      <c r="J17" s="45">
        <v>2140</v>
      </c>
      <c r="K17" s="44">
        <f t="shared" si="2"/>
        <v>2137.5</v>
      </c>
      <c r="L17" s="46">
        <v>2148</v>
      </c>
      <c r="M17" s="45">
        <v>2153</v>
      </c>
      <c r="N17" s="44">
        <f t="shared" si="3"/>
        <v>2150.5</v>
      </c>
      <c r="O17" s="46">
        <v>2163</v>
      </c>
      <c r="P17" s="45">
        <v>2168</v>
      </c>
      <c r="Q17" s="44">
        <f t="shared" si="4"/>
        <v>2165.5</v>
      </c>
      <c r="R17" s="52">
        <v>2105.5</v>
      </c>
      <c r="S17" s="51">
        <v>1.3169</v>
      </c>
      <c r="T17" s="51">
        <v>1.1294</v>
      </c>
      <c r="U17" s="50">
        <v>111.4</v>
      </c>
      <c r="V17" s="43">
        <v>1598.83</v>
      </c>
      <c r="W17" s="43">
        <v>1600.15</v>
      </c>
      <c r="X17" s="49">
        <f t="shared" si="5"/>
        <v>1864.2642110855322</v>
      </c>
      <c r="Y17" s="48">
        <v>1.323</v>
      </c>
    </row>
    <row r="18" spans="2:25">
      <c r="B18" s="47">
        <v>43538</v>
      </c>
      <c r="C18" s="46">
        <v>2110</v>
      </c>
      <c r="D18" s="45">
        <v>2111</v>
      </c>
      <c r="E18" s="44">
        <f t="shared" si="0"/>
        <v>2110.5</v>
      </c>
      <c r="F18" s="46">
        <v>2120.5</v>
      </c>
      <c r="G18" s="45">
        <v>2121.5</v>
      </c>
      <c r="H18" s="44">
        <f t="shared" si="1"/>
        <v>2121</v>
      </c>
      <c r="I18" s="46">
        <v>2140</v>
      </c>
      <c r="J18" s="45">
        <v>2145</v>
      </c>
      <c r="K18" s="44">
        <f t="shared" si="2"/>
        <v>2142.5</v>
      </c>
      <c r="L18" s="46">
        <v>2152</v>
      </c>
      <c r="M18" s="45">
        <v>2157</v>
      </c>
      <c r="N18" s="44">
        <f t="shared" si="3"/>
        <v>2154.5</v>
      </c>
      <c r="O18" s="46">
        <v>2167</v>
      </c>
      <c r="P18" s="45">
        <v>2172</v>
      </c>
      <c r="Q18" s="44">
        <f t="shared" si="4"/>
        <v>2169.5</v>
      </c>
      <c r="R18" s="52">
        <v>2111</v>
      </c>
      <c r="S18" s="51">
        <v>1.3277000000000001</v>
      </c>
      <c r="T18" s="51">
        <v>1.1301000000000001</v>
      </c>
      <c r="U18" s="50">
        <v>111.65</v>
      </c>
      <c r="V18" s="43">
        <v>1589.97</v>
      </c>
      <c r="W18" s="43">
        <v>1590.69</v>
      </c>
      <c r="X18" s="49">
        <f t="shared" si="5"/>
        <v>1867.9762852844879</v>
      </c>
      <c r="Y18" s="48">
        <v>1.3337000000000001</v>
      </c>
    </row>
    <row r="19" spans="2:25">
      <c r="B19" s="47">
        <v>43539</v>
      </c>
      <c r="C19" s="46">
        <v>2052.5</v>
      </c>
      <c r="D19" s="45">
        <v>2053.5</v>
      </c>
      <c r="E19" s="44">
        <f t="shared" si="0"/>
        <v>2053</v>
      </c>
      <c r="F19" s="46">
        <v>2074</v>
      </c>
      <c r="G19" s="45">
        <v>2076</v>
      </c>
      <c r="H19" s="44">
        <f t="shared" si="1"/>
        <v>2075</v>
      </c>
      <c r="I19" s="46">
        <v>2095</v>
      </c>
      <c r="J19" s="45">
        <v>2100</v>
      </c>
      <c r="K19" s="44">
        <f t="shared" si="2"/>
        <v>2097.5</v>
      </c>
      <c r="L19" s="46">
        <v>2108</v>
      </c>
      <c r="M19" s="45">
        <v>2113</v>
      </c>
      <c r="N19" s="44">
        <f t="shared" si="3"/>
        <v>2110.5</v>
      </c>
      <c r="O19" s="46">
        <v>2123</v>
      </c>
      <c r="P19" s="45">
        <v>2128</v>
      </c>
      <c r="Q19" s="44">
        <f t="shared" si="4"/>
        <v>2125.5</v>
      </c>
      <c r="R19" s="52">
        <v>2053.5</v>
      </c>
      <c r="S19" s="51">
        <v>1.3234999999999999</v>
      </c>
      <c r="T19" s="51">
        <v>1.1303000000000001</v>
      </c>
      <c r="U19" s="50">
        <v>111.66</v>
      </c>
      <c r="V19" s="43">
        <v>1551.57</v>
      </c>
      <c r="W19" s="43">
        <v>1561.49</v>
      </c>
      <c r="X19" s="49">
        <f t="shared" si="5"/>
        <v>1816.7743077059185</v>
      </c>
      <c r="Y19" s="48">
        <v>1.3294999999999999</v>
      </c>
    </row>
    <row r="20" spans="2:25">
      <c r="B20" s="47">
        <v>43542</v>
      </c>
      <c r="C20" s="46">
        <v>2027.5</v>
      </c>
      <c r="D20" s="45">
        <v>2028</v>
      </c>
      <c r="E20" s="44">
        <f t="shared" si="0"/>
        <v>2027.75</v>
      </c>
      <c r="F20" s="46">
        <v>2045</v>
      </c>
      <c r="G20" s="45">
        <v>2045.5</v>
      </c>
      <c r="H20" s="44">
        <f t="shared" si="1"/>
        <v>2045.25</v>
      </c>
      <c r="I20" s="46">
        <v>2065</v>
      </c>
      <c r="J20" s="45">
        <v>2070</v>
      </c>
      <c r="K20" s="44">
        <f t="shared" si="2"/>
        <v>2067.5</v>
      </c>
      <c r="L20" s="46">
        <v>2078</v>
      </c>
      <c r="M20" s="45">
        <v>2083</v>
      </c>
      <c r="N20" s="44">
        <f t="shared" si="3"/>
        <v>2080.5</v>
      </c>
      <c r="O20" s="46">
        <v>2093</v>
      </c>
      <c r="P20" s="45">
        <v>2098</v>
      </c>
      <c r="Q20" s="44">
        <f t="shared" si="4"/>
        <v>2095.5</v>
      </c>
      <c r="R20" s="52">
        <v>2028</v>
      </c>
      <c r="S20" s="51">
        <v>1.3243</v>
      </c>
      <c r="T20" s="51">
        <v>1.1348</v>
      </c>
      <c r="U20" s="50">
        <v>111.54</v>
      </c>
      <c r="V20" s="43">
        <v>1531.38</v>
      </c>
      <c r="W20" s="43">
        <v>1537.62</v>
      </c>
      <c r="X20" s="49">
        <f t="shared" si="5"/>
        <v>1787.0990482904476</v>
      </c>
      <c r="Y20" s="48">
        <v>1.3303</v>
      </c>
    </row>
    <row r="21" spans="2:25">
      <c r="B21" s="47">
        <v>43543</v>
      </c>
      <c r="C21" s="46">
        <v>2016.5</v>
      </c>
      <c r="D21" s="45">
        <v>2017.5</v>
      </c>
      <c r="E21" s="44">
        <f t="shared" si="0"/>
        <v>2017</v>
      </c>
      <c r="F21" s="46">
        <v>2036</v>
      </c>
      <c r="G21" s="45">
        <v>2038</v>
      </c>
      <c r="H21" s="44">
        <f t="shared" si="1"/>
        <v>2037</v>
      </c>
      <c r="I21" s="46">
        <v>2057</v>
      </c>
      <c r="J21" s="45">
        <v>2062</v>
      </c>
      <c r="K21" s="44">
        <f t="shared" si="2"/>
        <v>2059.5</v>
      </c>
      <c r="L21" s="46">
        <v>2068</v>
      </c>
      <c r="M21" s="45">
        <v>2073</v>
      </c>
      <c r="N21" s="44">
        <f t="shared" si="3"/>
        <v>2070.5</v>
      </c>
      <c r="O21" s="46">
        <v>2083</v>
      </c>
      <c r="P21" s="45">
        <v>2088</v>
      </c>
      <c r="Q21" s="44">
        <f t="shared" si="4"/>
        <v>2085.5</v>
      </c>
      <c r="R21" s="52">
        <v>2017.5</v>
      </c>
      <c r="S21" s="51">
        <v>1.3270999999999999</v>
      </c>
      <c r="T21" s="51">
        <v>1.1352</v>
      </c>
      <c r="U21" s="50">
        <v>111.43</v>
      </c>
      <c r="V21" s="43">
        <v>1520.23</v>
      </c>
      <c r="W21" s="43">
        <v>1528.77</v>
      </c>
      <c r="X21" s="49">
        <f t="shared" si="5"/>
        <v>1777.2198731501057</v>
      </c>
      <c r="Y21" s="48">
        <v>1.3331</v>
      </c>
    </row>
    <row r="22" spans="2:25">
      <c r="B22" s="47">
        <v>43544</v>
      </c>
      <c r="C22" s="46">
        <v>2012.5</v>
      </c>
      <c r="D22" s="45">
        <v>2013.5</v>
      </c>
      <c r="E22" s="44">
        <f t="shared" si="0"/>
        <v>2013</v>
      </c>
      <c r="F22" s="46">
        <v>2035</v>
      </c>
      <c r="G22" s="45">
        <v>2036</v>
      </c>
      <c r="H22" s="44">
        <f t="shared" si="1"/>
        <v>2035.5</v>
      </c>
      <c r="I22" s="46">
        <v>2057</v>
      </c>
      <c r="J22" s="45">
        <v>2062</v>
      </c>
      <c r="K22" s="44">
        <f t="shared" si="2"/>
        <v>2059.5</v>
      </c>
      <c r="L22" s="46">
        <v>2068</v>
      </c>
      <c r="M22" s="45">
        <v>2073</v>
      </c>
      <c r="N22" s="44">
        <f t="shared" si="3"/>
        <v>2070.5</v>
      </c>
      <c r="O22" s="46">
        <v>2083</v>
      </c>
      <c r="P22" s="45">
        <v>2088</v>
      </c>
      <c r="Q22" s="44">
        <f t="shared" si="4"/>
        <v>2085.5</v>
      </c>
      <c r="R22" s="52">
        <v>2013.5</v>
      </c>
      <c r="S22" s="51">
        <v>1.3149999999999999</v>
      </c>
      <c r="T22" s="51">
        <v>1.1355</v>
      </c>
      <c r="U22" s="50">
        <v>111.47</v>
      </c>
      <c r="V22" s="43">
        <v>1531.18</v>
      </c>
      <c r="W22" s="43">
        <v>1541.26</v>
      </c>
      <c r="X22" s="49">
        <f t="shared" si="5"/>
        <v>1773.2276530162924</v>
      </c>
      <c r="Y22" s="48">
        <v>1.321</v>
      </c>
    </row>
    <row r="23" spans="2:25">
      <c r="B23" s="47">
        <v>43545</v>
      </c>
      <c r="C23" s="46">
        <v>2035</v>
      </c>
      <c r="D23" s="45">
        <v>2035.5</v>
      </c>
      <c r="E23" s="44">
        <f t="shared" si="0"/>
        <v>2035.25</v>
      </c>
      <c r="F23" s="46">
        <v>2053</v>
      </c>
      <c r="G23" s="45">
        <v>2055</v>
      </c>
      <c r="H23" s="44">
        <f t="shared" si="1"/>
        <v>2054</v>
      </c>
      <c r="I23" s="46">
        <v>2075</v>
      </c>
      <c r="J23" s="45">
        <v>2080</v>
      </c>
      <c r="K23" s="44">
        <f t="shared" si="2"/>
        <v>2077.5</v>
      </c>
      <c r="L23" s="46">
        <v>2088</v>
      </c>
      <c r="M23" s="45">
        <v>2093</v>
      </c>
      <c r="N23" s="44">
        <f t="shared" si="3"/>
        <v>2090.5</v>
      </c>
      <c r="O23" s="46">
        <v>2103</v>
      </c>
      <c r="P23" s="45">
        <v>2108</v>
      </c>
      <c r="Q23" s="44">
        <f t="shared" si="4"/>
        <v>2105.5</v>
      </c>
      <c r="R23" s="52">
        <v>2035.5</v>
      </c>
      <c r="S23" s="51">
        <v>1.3129</v>
      </c>
      <c r="T23" s="51">
        <v>1.1385000000000001</v>
      </c>
      <c r="U23" s="50">
        <v>110.55</v>
      </c>
      <c r="V23" s="43">
        <v>1550.38</v>
      </c>
      <c r="W23" s="43">
        <v>1558.12</v>
      </c>
      <c r="X23" s="49">
        <f t="shared" si="5"/>
        <v>1787.8787878787878</v>
      </c>
      <c r="Y23" s="48">
        <v>1.3189</v>
      </c>
    </row>
    <row r="24" spans="2:25">
      <c r="B24" s="47">
        <v>43546</v>
      </c>
      <c r="C24" s="46">
        <v>2018</v>
      </c>
      <c r="D24" s="45">
        <v>2020</v>
      </c>
      <c r="E24" s="44">
        <f t="shared" si="0"/>
        <v>2019</v>
      </c>
      <c r="F24" s="46">
        <v>2039</v>
      </c>
      <c r="G24" s="45">
        <v>2040</v>
      </c>
      <c r="H24" s="44">
        <f t="shared" si="1"/>
        <v>2039.5</v>
      </c>
      <c r="I24" s="46">
        <v>2062</v>
      </c>
      <c r="J24" s="45">
        <v>2067</v>
      </c>
      <c r="K24" s="44">
        <f t="shared" si="2"/>
        <v>2064.5</v>
      </c>
      <c r="L24" s="46">
        <v>2073</v>
      </c>
      <c r="M24" s="45">
        <v>2078</v>
      </c>
      <c r="N24" s="44">
        <f t="shared" si="3"/>
        <v>2075.5</v>
      </c>
      <c r="O24" s="46">
        <v>2088</v>
      </c>
      <c r="P24" s="45">
        <v>2093</v>
      </c>
      <c r="Q24" s="44">
        <f t="shared" si="4"/>
        <v>2090.5</v>
      </c>
      <c r="R24" s="52">
        <v>2020</v>
      </c>
      <c r="S24" s="51">
        <v>1.3159000000000001</v>
      </c>
      <c r="T24" s="51">
        <v>1.1308</v>
      </c>
      <c r="U24" s="50">
        <v>110.22</v>
      </c>
      <c r="V24" s="43">
        <v>1535.07</v>
      </c>
      <c r="W24" s="43">
        <v>1543.23</v>
      </c>
      <c r="X24" s="49">
        <f t="shared" si="5"/>
        <v>1786.3459497700742</v>
      </c>
      <c r="Y24" s="48">
        <v>1.3219000000000001</v>
      </c>
    </row>
    <row r="25" spans="2:25">
      <c r="B25" s="47">
        <v>43549</v>
      </c>
      <c r="C25" s="46">
        <v>2007</v>
      </c>
      <c r="D25" s="45">
        <v>2007.5</v>
      </c>
      <c r="E25" s="44">
        <f t="shared" si="0"/>
        <v>2007.25</v>
      </c>
      <c r="F25" s="46">
        <v>2027</v>
      </c>
      <c r="G25" s="45">
        <v>2027.5</v>
      </c>
      <c r="H25" s="44">
        <f t="shared" si="1"/>
        <v>2027.25</v>
      </c>
      <c r="I25" s="46">
        <v>2048</v>
      </c>
      <c r="J25" s="45">
        <v>2053</v>
      </c>
      <c r="K25" s="44">
        <f t="shared" si="2"/>
        <v>2050.5</v>
      </c>
      <c r="L25" s="46">
        <v>2060</v>
      </c>
      <c r="M25" s="45">
        <v>2065</v>
      </c>
      <c r="N25" s="44">
        <f t="shared" si="3"/>
        <v>2062.5</v>
      </c>
      <c r="O25" s="46">
        <v>2075</v>
      </c>
      <c r="P25" s="45">
        <v>2080</v>
      </c>
      <c r="Q25" s="44">
        <f t="shared" si="4"/>
        <v>2077.5</v>
      </c>
      <c r="R25" s="52">
        <v>2007.5</v>
      </c>
      <c r="S25" s="51">
        <v>1.3227</v>
      </c>
      <c r="T25" s="51">
        <v>1.1318999999999999</v>
      </c>
      <c r="U25" s="50">
        <v>110.07</v>
      </c>
      <c r="V25" s="43">
        <v>1517.73</v>
      </c>
      <c r="W25" s="43">
        <v>1525.93</v>
      </c>
      <c r="X25" s="49">
        <f t="shared" si="5"/>
        <v>1773.566569484937</v>
      </c>
      <c r="Y25" s="48">
        <v>1.3287</v>
      </c>
    </row>
    <row r="26" spans="2:25">
      <c r="B26" s="47">
        <v>43550</v>
      </c>
      <c r="C26" s="46">
        <v>1981.5</v>
      </c>
      <c r="D26" s="45">
        <v>1982</v>
      </c>
      <c r="E26" s="44">
        <f t="shared" si="0"/>
        <v>1981.75</v>
      </c>
      <c r="F26" s="46">
        <v>2001</v>
      </c>
      <c r="G26" s="45">
        <v>2002</v>
      </c>
      <c r="H26" s="44">
        <f t="shared" si="1"/>
        <v>2001.5</v>
      </c>
      <c r="I26" s="46">
        <v>2025</v>
      </c>
      <c r="J26" s="45">
        <v>2030</v>
      </c>
      <c r="K26" s="44">
        <f t="shared" si="2"/>
        <v>2027.5</v>
      </c>
      <c r="L26" s="46">
        <v>2038</v>
      </c>
      <c r="M26" s="45">
        <v>2043</v>
      </c>
      <c r="N26" s="44">
        <f t="shared" si="3"/>
        <v>2040.5</v>
      </c>
      <c r="O26" s="46">
        <v>2053</v>
      </c>
      <c r="P26" s="45">
        <v>2058</v>
      </c>
      <c r="Q26" s="44">
        <f t="shared" si="4"/>
        <v>2055.5</v>
      </c>
      <c r="R26" s="52">
        <v>1982</v>
      </c>
      <c r="S26" s="51">
        <v>1.3243</v>
      </c>
      <c r="T26" s="51">
        <v>1.1288</v>
      </c>
      <c r="U26" s="50">
        <v>110.48</v>
      </c>
      <c r="V26" s="43">
        <v>1496.64</v>
      </c>
      <c r="W26" s="43">
        <v>1504.81</v>
      </c>
      <c r="X26" s="49">
        <f t="shared" si="5"/>
        <v>1755.8469170800849</v>
      </c>
      <c r="Y26" s="48">
        <v>1.3304</v>
      </c>
    </row>
    <row r="27" spans="2:25">
      <c r="B27" s="47">
        <v>43551</v>
      </c>
      <c r="C27" s="46">
        <v>1977</v>
      </c>
      <c r="D27" s="45">
        <v>1978</v>
      </c>
      <c r="E27" s="44">
        <f t="shared" si="0"/>
        <v>1977.5</v>
      </c>
      <c r="F27" s="46">
        <v>1986</v>
      </c>
      <c r="G27" s="45">
        <v>1986.5</v>
      </c>
      <c r="H27" s="44">
        <f t="shared" si="1"/>
        <v>1986.25</v>
      </c>
      <c r="I27" s="46">
        <v>2008</v>
      </c>
      <c r="J27" s="45">
        <v>2013</v>
      </c>
      <c r="K27" s="44">
        <f t="shared" si="2"/>
        <v>2010.5</v>
      </c>
      <c r="L27" s="46">
        <v>2020</v>
      </c>
      <c r="M27" s="45">
        <v>2025</v>
      </c>
      <c r="N27" s="44">
        <f t="shared" si="3"/>
        <v>2022.5</v>
      </c>
      <c r="O27" s="46">
        <v>2035</v>
      </c>
      <c r="P27" s="45">
        <v>2040</v>
      </c>
      <c r="Q27" s="44">
        <f t="shared" si="4"/>
        <v>2037.5</v>
      </c>
      <c r="R27" s="52">
        <v>1978</v>
      </c>
      <c r="S27" s="51">
        <v>1.3240000000000001</v>
      </c>
      <c r="T27" s="51">
        <v>1.1272</v>
      </c>
      <c r="U27" s="50">
        <v>110.47</v>
      </c>
      <c r="V27" s="43">
        <v>1493.96</v>
      </c>
      <c r="W27" s="43">
        <v>1493.72</v>
      </c>
      <c r="X27" s="49">
        <f t="shared" si="5"/>
        <v>1754.7906316536551</v>
      </c>
      <c r="Y27" s="48">
        <v>1.3299000000000001</v>
      </c>
    </row>
    <row r="28" spans="2:25">
      <c r="B28" s="47">
        <v>43552</v>
      </c>
      <c r="C28" s="46">
        <v>2009.5</v>
      </c>
      <c r="D28" s="45">
        <v>2010</v>
      </c>
      <c r="E28" s="44">
        <f t="shared" si="0"/>
        <v>2009.75</v>
      </c>
      <c r="F28" s="46">
        <v>2022</v>
      </c>
      <c r="G28" s="45">
        <v>2024</v>
      </c>
      <c r="H28" s="44">
        <f t="shared" si="1"/>
        <v>2023</v>
      </c>
      <c r="I28" s="46">
        <v>2048</v>
      </c>
      <c r="J28" s="45">
        <v>2053</v>
      </c>
      <c r="K28" s="44">
        <f t="shared" si="2"/>
        <v>2050.5</v>
      </c>
      <c r="L28" s="46">
        <v>2060</v>
      </c>
      <c r="M28" s="45">
        <v>2065</v>
      </c>
      <c r="N28" s="44">
        <f t="shared" si="3"/>
        <v>2062.5</v>
      </c>
      <c r="O28" s="46">
        <v>2075</v>
      </c>
      <c r="P28" s="45">
        <v>2080</v>
      </c>
      <c r="Q28" s="44">
        <f t="shared" si="4"/>
        <v>2077.5</v>
      </c>
      <c r="R28" s="52">
        <v>2010</v>
      </c>
      <c r="S28" s="51">
        <v>1.3121</v>
      </c>
      <c r="T28" s="51">
        <v>1.1222000000000001</v>
      </c>
      <c r="U28" s="50">
        <v>110.52</v>
      </c>
      <c r="V28" s="43">
        <v>1531.9</v>
      </c>
      <c r="W28" s="43">
        <v>1535.66</v>
      </c>
      <c r="X28" s="49">
        <f t="shared" si="5"/>
        <v>1791.1245767242915</v>
      </c>
      <c r="Y28" s="48">
        <v>1.3180000000000001</v>
      </c>
    </row>
    <row r="29" spans="2:25">
      <c r="B29" s="47">
        <v>43553</v>
      </c>
      <c r="C29" s="46">
        <v>2021.5</v>
      </c>
      <c r="D29" s="45">
        <v>2022</v>
      </c>
      <c r="E29" s="44">
        <f t="shared" si="0"/>
        <v>2021.75</v>
      </c>
      <c r="F29" s="46">
        <v>2032</v>
      </c>
      <c r="G29" s="45">
        <v>2032.5</v>
      </c>
      <c r="H29" s="44">
        <f t="shared" si="1"/>
        <v>2032.25</v>
      </c>
      <c r="I29" s="46">
        <v>2060</v>
      </c>
      <c r="J29" s="45">
        <v>2065</v>
      </c>
      <c r="K29" s="44">
        <f t="shared" si="2"/>
        <v>2062.5</v>
      </c>
      <c r="L29" s="46">
        <v>2072</v>
      </c>
      <c r="M29" s="45">
        <v>2077</v>
      </c>
      <c r="N29" s="44">
        <f t="shared" si="3"/>
        <v>2074.5</v>
      </c>
      <c r="O29" s="46">
        <v>2087</v>
      </c>
      <c r="P29" s="45">
        <v>2092</v>
      </c>
      <c r="Q29" s="44">
        <f t="shared" si="4"/>
        <v>2089.5</v>
      </c>
      <c r="R29" s="52">
        <v>2022</v>
      </c>
      <c r="S29" s="51">
        <v>1.3092999999999999</v>
      </c>
      <c r="T29" s="51">
        <v>1.1232</v>
      </c>
      <c r="U29" s="50">
        <v>110.82</v>
      </c>
      <c r="V29" s="43">
        <v>1544.34</v>
      </c>
      <c r="W29" s="43">
        <v>1545.39</v>
      </c>
      <c r="X29" s="49">
        <f t="shared" si="5"/>
        <v>1800.2136752136753</v>
      </c>
      <c r="Y29" s="48">
        <v>1.3151999999999999</v>
      </c>
    </row>
    <row r="30" spans="2:25" s="10" customFormat="1">
      <c r="B30" s="42" t="s">
        <v>11</v>
      </c>
      <c r="C30" s="41">
        <f>ROUND(AVERAGE(C9:C29),2)</f>
        <v>2053.71</v>
      </c>
      <c r="D30" s="40">
        <f>ROUND(AVERAGE(D9:D29),2)</f>
        <v>2054.5700000000002</v>
      </c>
      <c r="E30" s="39">
        <f>ROUND(AVERAGE(C30:D30),2)</f>
        <v>2054.14</v>
      </c>
      <c r="F30" s="41">
        <f>ROUND(AVERAGE(F9:F29),2)</f>
        <v>2070.36</v>
      </c>
      <c r="G30" s="40">
        <f>ROUND(AVERAGE(G9:G29),2)</f>
        <v>2071.48</v>
      </c>
      <c r="H30" s="39">
        <f>ROUND(AVERAGE(F30:G30),2)</f>
        <v>2070.92</v>
      </c>
      <c r="I30" s="41">
        <f>ROUND(AVERAGE(I9:I29),2)</f>
        <v>2090.81</v>
      </c>
      <c r="J30" s="40">
        <f>ROUND(AVERAGE(J9:J29),2)</f>
        <v>2095.81</v>
      </c>
      <c r="K30" s="39">
        <f>ROUND(AVERAGE(I30:J30),2)</f>
        <v>2093.31</v>
      </c>
      <c r="L30" s="41">
        <f>ROUND(AVERAGE(L9:L29),2)</f>
        <v>2103</v>
      </c>
      <c r="M30" s="40">
        <f>ROUND(AVERAGE(M9:M29),2)</f>
        <v>2108</v>
      </c>
      <c r="N30" s="39">
        <f>ROUND(AVERAGE(L30:M30),2)</f>
        <v>2105.5</v>
      </c>
      <c r="O30" s="41">
        <f>ROUND(AVERAGE(O9:O29),2)</f>
        <v>2118</v>
      </c>
      <c r="P30" s="40">
        <f>ROUND(AVERAGE(P9:P29),2)</f>
        <v>2123</v>
      </c>
      <c r="Q30" s="39">
        <f>ROUND(AVERAGE(O30:P30),2)</f>
        <v>2120.5</v>
      </c>
      <c r="R30" s="38">
        <f>ROUND(AVERAGE(R9:R29),2)</f>
        <v>2054.5700000000002</v>
      </c>
      <c r="S30" s="37">
        <f>ROUND(AVERAGE(S9:S29),4)</f>
        <v>1.3170999999999999</v>
      </c>
      <c r="T30" s="36">
        <f>ROUND(AVERAGE(T9:T29),4)</f>
        <v>1.1302000000000001</v>
      </c>
      <c r="U30" s="175">
        <f>ROUND(AVERAGE(U9:U29),2)</f>
        <v>111.19</v>
      </c>
      <c r="V30" s="35">
        <f>AVERAGE(V9:V29)</f>
        <v>1559.9309523809522</v>
      </c>
      <c r="W30" s="35">
        <f>AVERAGE(W9:W29)</f>
        <v>1565.6447619047619</v>
      </c>
      <c r="X30" s="35">
        <f>AVERAGE(X9:X29)</f>
        <v>1817.8344478556346</v>
      </c>
      <c r="Y30" s="34">
        <f>AVERAGE(Y9:Y29)</f>
        <v>1.3231380952380956</v>
      </c>
    </row>
    <row r="31" spans="2:25" s="5" customFormat="1">
      <c r="B31" s="33" t="s">
        <v>12</v>
      </c>
      <c r="C31" s="32">
        <f t="shared" ref="C31:Y31" si="6">MAX(C9:C29)</f>
        <v>2152</v>
      </c>
      <c r="D31" s="31">
        <f t="shared" si="6"/>
        <v>2152.5</v>
      </c>
      <c r="E31" s="30">
        <f t="shared" si="6"/>
        <v>2152.25</v>
      </c>
      <c r="F31" s="32">
        <f t="shared" si="6"/>
        <v>2164</v>
      </c>
      <c r="G31" s="31">
        <f t="shared" si="6"/>
        <v>2165</v>
      </c>
      <c r="H31" s="30">
        <f t="shared" si="6"/>
        <v>2164.5</v>
      </c>
      <c r="I31" s="32">
        <f t="shared" si="6"/>
        <v>2180</v>
      </c>
      <c r="J31" s="31">
        <f t="shared" si="6"/>
        <v>2185</v>
      </c>
      <c r="K31" s="30">
        <f t="shared" si="6"/>
        <v>2182.5</v>
      </c>
      <c r="L31" s="32">
        <f t="shared" si="6"/>
        <v>2192</v>
      </c>
      <c r="M31" s="31">
        <f t="shared" si="6"/>
        <v>2197</v>
      </c>
      <c r="N31" s="30">
        <f t="shared" si="6"/>
        <v>2194.5</v>
      </c>
      <c r="O31" s="32">
        <f t="shared" si="6"/>
        <v>2207</v>
      </c>
      <c r="P31" s="31">
        <f t="shared" si="6"/>
        <v>2212</v>
      </c>
      <c r="Q31" s="30">
        <f t="shared" si="6"/>
        <v>2209.5</v>
      </c>
      <c r="R31" s="29">
        <f t="shared" si="6"/>
        <v>2152.5</v>
      </c>
      <c r="S31" s="28">
        <f t="shared" si="6"/>
        <v>1.3277000000000001</v>
      </c>
      <c r="T31" s="27">
        <f t="shared" si="6"/>
        <v>1.1385000000000001</v>
      </c>
      <c r="U31" s="26">
        <f t="shared" si="6"/>
        <v>111.95</v>
      </c>
      <c r="V31" s="25">
        <f t="shared" si="6"/>
        <v>1626.25</v>
      </c>
      <c r="W31" s="25">
        <f t="shared" si="6"/>
        <v>1628.19</v>
      </c>
      <c r="X31" s="25">
        <f t="shared" si="6"/>
        <v>1891.8087537352787</v>
      </c>
      <c r="Y31" s="24">
        <f t="shared" si="6"/>
        <v>1.3337000000000001</v>
      </c>
    </row>
    <row r="32" spans="2:25" s="5" customFormat="1" ht="13.5" thickBot="1">
      <c r="B32" s="23" t="s">
        <v>13</v>
      </c>
      <c r="C32" s="22">
        <f t="shared" ref="C32:Y32" si="7">MIN(C9:C29)</f>
        <v>1977</v>
      </c>
      <c r="D32" s="21">
        <f t="shared" si="7"/>
        <v>1978</v>
      </c>
      <c r="E32" s="20">
        <f t="shared" si="7"/>
        <v>1977.5</v>
      </c>
      <c r="F32" s="22">
        <f t="shared" si="7"/>
        <v>1986</v>
      </c>
      <c r="G32" s="21">
        <f t="shared" si="7"/>
        <v>1986.5</v>
      </c>
      <c r="H32" s="20">
        <f t="shared" si="7"/>
        <v>1986.25</v>
      </c>
      <c r="I32" s="22">
        <f t="shared" si="7"/>
        <v>2008</v>
      </c>
      <c r="J32" s="21">
        <f t="shared" si="7"/>
        <v>2013</v>
      </c>
      <c r="K32" s="20">
        <f t="shared" si="7"/>
        <v>2010.5</v>
      </c>
      <c r="L32" s="22">
        <f t="shared" si="7"/>
        <v>2020</v>
      </c>
      <c r="M32" s="21">
        <f t="shared" si="7"/>
        <v>2025</v>
      </c>
      <c r="N32" s="20">
        <f t="shared" si="7"/>
        <v>2022.5</v>
      </c>
      <c r="O32" s="22">
        <f t="shared" si="7"/>
        <v>2035</v>
      </c>
      <c r="P32" s="21">
        <f t="shared" si="7"/>
        <v>2040</v>
      </c>
      <c r="Q32" s="20">
        <f t="shared" si="7"/>
        <v>2037.5</v>
      </c>
      <c r="R32" s="19">
        <f t="shared" si="7"/>
        <v>1978</v>
      </c>
      <c r="S32" s="18">
        <f t="shared" si="7"/>
        <v>1.3048999999999999</v>
      </c>
      <c r="T32" s="17">
        <f t="shared" si="7"/>
        <v>1.1222000000000001</v>
      </c>
      <c r="U32" s="16">
        <f t="shared" si="7"/>
        <v>110.07</v>
      </c>
      <c r="V32" s="15">
        <f t="shared" si="7"/>
        <v>1493.96</v>
      </c>
      <c r="W32" s="15">
        <f t="shared" si="7"/>
        <v>1493.72</v>
      </c>
      <c r="X32" s="15">
        <f t="shared" si="7"/>
        <v>1754.7906316536551</v>
      </c>
      <c r="Y32" s="14">
        <f t="shared" si="7"/>
        <v>1.3109</v>
      </c>
    </row>
    <row r="34" spans="2:14">
      <c r="B34" s="7" t="s">
        <v>14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  <row r="35" spans="2:14">
      <c r="B35" s="7" t="s">
        <v>15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5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>
      <c r="B3" s="6" t="s">
        <v>19</v>
      </c>
    </row>
    <row r="4" spans="1:19">
      <c r="B4" s="61" t="s">
        <v>30</v>
      </c>
    </row>
    <row r="6" spans="1:19" ht="13.5" thickBot="1">
      <c r="B6" s="1">
        <v>43525</v>
      </c>
    </row>
    <row r="7" spans="1:19" ht="13.5" thickBot="1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3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5" thickBot="1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>
      <c r="B9" s="47">
        <v>43525</v>
      </c>
      <c r="C9" s="46">
        <v>21750</v>
      </c>
      <c r="D9" s="45">
        <v>21800</v>
      </c>
      <c r="E9" s="44">
        <f t="shared" ref="E9:E29" si="0">AVERAGE(C9:D9)</f>
        <v>21775</v>
      </c>
      <c r="F9" s="46">
        <v>21605</v>
      </c>
      <c r="G9" s="45">
        <v>21610</v>
      </c>
      <c r="H9" s="44">
        <f t="shared" ref="H9:H29" si="1">AVERAGE(F9:G9)</f>
        <v>21607.5</v>
      </c>
      <c r="I9" s="46">
        <v>21200</v>
      </c>
      <c r="J9" s="45">
        <v>21250</v>
      </c>
      <c r="K9" s="44">
        <f t="shared" ref="K9:K29" si="2">AVERAGE(I9:J9)</f>
        <v>21225</v>
      </c>
      <c r="L9" s="52">
        <v>21800</v>
      </c>
      <c r="M9" s="51">
        <v>1.3236000000000001</v>
      </c>
      <c r="N9" s="53">
        <v>1.1377999999999999</v>
      </c>
      <c r="O9" s="50">
        <v>111.85</v>
      </c>
      <c r="P9" s="43">
        <v>16470.23</v>
      </c>
      <c r="Q9" s="43">
        <v>16251.79</v>
      </c>
      <c r="R9" s="49">
        <f t="shared" ref="R9:R29" si="3">L9/N9</f>
        <v>19159.78203550712</v>
      </c>
      <c r="S9" s="48">
        <v>1.3297000000000001</v>
      </c>
    </row>
    <row r="10" spans="1:19">
      <c r="B10" s="47">
        <v>43528</v>
      </c>
      <c r="C10" s="46">
        <v>21675</v>
      </c>
      <c r="D10" s="45">
        <v>21725</v>
      </c>
      <c r="E10" s="44">
        <f t="shared" si="0"/>
        <v>21700</v>
      </c>
      <c r="F10" s="46">
        <v>21575</v>
      </c>
      <c r="G10" s="45">
        <v>21625</v>
      </c>
      <c r="H10" s="44">
        <f t="shared" si="1"/>
        <v>21600</v>
      </c>
      <c r="I10" s="46">
        <v>21190</v>
      </c>
      <c r="J10" s="45">
        <v>21240</v>
      </c>
      <c r="K10" s="44">
        <f t="shared" si="2"/>
        <v>21215</v>
      </c>
      <c r="L10" s="52">
        <v>21725</v>
      </c>
      <c r="M10" s="51">
        <v>1.3202</v>
      </c>
      <c r="N10" s="51">
        <v>1.1334</v>
      </c>
      <c r="O10" s="50">
        <v>111.95</v>
      </c>
      <c r="P10" s="43">
        <v>16455.84</v>
      </c>
      <c r="Q10" s="43">
        <v>16304.76</v>
      </c>
      <c r="R10" s="49">
        <f t="shared" si="3"/>
        <v>19167.990118228339</v>
      </c>
      <c r="S10" s="48">
        <v>1.3263</v>
      </c>
    </row>
    <row r="11" spans="1:19">
      <c r="B11" s="47">
        <v>43529</v>
      </c>
      <c r="C11" s="46">
        <v>21550</v>
      </c>
      <c r="D11" s="45">
        <v>21575</v>
      </c>
      <c r="E11" s="44">
        <f t="shared" si="0"/>
        <v>21562.5</v>
      </c>
      <c r="F11" s="46">
        <v>21450</v>
      </c>
      <c r="G11" s="45">
        <v>21500</v>
      </c>
      <c r="H11" s="44">
        <f t="shared" si="1"/>
        <v>21475</v>
      </c>
      <c r="I11" s="46">
        <v>21090</v>
      </c>
      <c r="J11" s="45">
        <v>21140</v>
      </c>
      <c r="K11" s="44">
        <f t="shared" si="2"/>
        <v>21115</v>
      </c>
      <c r="L11" s="52">
        <v>21575</v>
      </c>
      <c r="M11" s="51">
        <v>1.3121</v>
      </c>
      <c r="N11" s="51">
        <v>1.1325000000000001</v>
      </c>
      <c r="O11" s="50">
        <v>111.92</v>
      </c>
      <c r="P11" s="43">
        <v>16443.11</v>
      </c>
      <c r="Q11" s="43">
        <v>16311.36</v>
      </c>
      <c r="R11" s="49">
        <f t="shared" si="3"/>
        <v>19050.772626931568</v>
      </c>
      <c r="S11" s="48">
        <v>1.3181</v>
      </c>
    </row>
    <row r="12" spans="1:19">
      <c r="B12" s="47">
        <v>43530</v>
      </c>
      <c r="C12" s="46">
        <v>21550</v>
      </c>
      <c r="D12" s="45">
        <v>21575</v>
      </c>
      <c r="E12" s="44">
        <f t="shared" si="0"/>
        <v>21562.5</v>
      </c>
      <c r="F12" s="46">
        <v>21450</v>
      </c>
      <c r="G12" s="45">
        <v>21500</v>
      </c>
      <c r="H12" s="44">
        <f t="shared" si="1"/>
        <v>21475</v>
      </c>
      <c r="I12" s="46">
        <v>21095</v>
      </c>
      <c r="J12" s="45">
        <v>21145</v>
      </c>
      <c r="K12" s="44">
        <f t="shared" si="2"/>
        <v>21120</v>
      </c>
      <c r="L12" s="52">
        <v>21575</v>
      </c>
      <c r="M12" s="51">
        <v>1.3147</v>
      </c>
      <c r="N12" s="51">
        <v>1.1303000000000001</v>
      </c>
      <c r="O12" s="50">
        <v>111.8</v>
      </c>
      <c r="P12" s="43">
        <v>16410.59</v>
      </c>
      <c r="Q12" s="43">
        <v>16279.25</v>
      </c>
      <c r="R12" s="49">
        <f t="shared" si="3"/>
        <v>19087.852782447135</v>
      </c>
      <c r="S12" s="48">
        <v>1.3207</v>
      </c>
    </row>
    <row r="13" spans="1:19">
      <c r="B13" s="47">
        <v>43531</v>
      </c>
      <c r="C13" s="46">
        <v>21525</v>
      </c>
      <c r="D13" s="45">
        <v>21550</v>
      </c>
      <c r="E13" s="44">
        <f t="shared" si="0"/>
        <v>21537.5</v>
      </c>
      <c r="F13" s="46">
        <v>21470</v>
      </c>
      <c r="G13" s="45">
        <v>21480</v>
      </c>
      <c r="H13" s="44">
        <f t="shared" si="1"/>
        <v>21475</v>
      </c>
      <c r="I13" s="46">
        <v>21095</v>
      </c>
      <c r="J13" s="45">
        <v>21145</v>
      </c>
      <c r="K13" s="44">
        <f t="shared" si="2"/>
        <v>21120</v>
      </c>
      <c r="L13" s="52">
        <v>21550</v>
      </c>
      <c r="M13" s="51">
        <v>1.3125</v>
      </c>
      <c r="N13" s="51">
        <v>1.1289</v>
      </c>
      <c r="O13" s="50">
        <v>111.75</v>
      </c>
      <c r="P13" s="43">
        <v>16419.05</v>
      </c>
      <c r="Q13" s="43">
        <v>16292.48</v>
      </c>
      <c r="R13" s="49">
        <f t="shared" si="3"/>
        <v>19089.379041544868</v>
      </c>
      <c r="S13" s="48">
        <v>1.3184</v>
      </c>
    </row>
    <row r="14" spans="1:19">
      <c r="B14" s="47">
        <v>43532</v>
      </c>
      <c r="C14" s="46">
        <v>21405</v>
      </c>
      <c r="D14" s="45">
        <v>21410</v>
      </c>
      <c r="E14" s="44">
        <f t="shared" si="0"/>
        <v>21407.5</v>
      </c>
      <c r="F14" s="46">
        <v>21375</v>
      </c>
      <c r="G14" s="45">
        <v>21380</v>
      </c>
      <c r="H14" s="44">
        <f t="shared" si="1"/>
        <v>21377.5</v>
      </c>
      <c r="I14" s="46">
        <v>21000</v>
      </c>
      <c r="J14" s="45">
        <v>21050</v>
      </c>
      <c r="K14" s="44">
        <f t="shared" si="2"/>
        <v>21025</v>
      </c>
      <c r="L14" s="52">
        <v>21410</v>
      </c>
      <c r="M14" s="51">
        <v>1.3071999999999999</v>
      </c>
      <c r="N14" s="51">
        <v>1.1222000000000001</v>
      </c>
      <c r="O14" s="50">
        <v>111.13</v>
      </c>
      <c r="P14" s="43">
        <v>16378.52</v>
      </c>
      <c r="Q14" s="43">
        <v>16282.08</v>
      </c>
      <c r="R14" s="49">
        <f t="shared" si="3"/>
        <v>19078.595615754766</v>
      </c>
      <c r="S14" s="48">
        <v>1.3130999999999999</v>
      </c>
    </row>
    <row r="15" spans="1:19">
      <c r="B15" s="47">
        <v>43535</v>
      </c>
      <c r="C15" s="46">
        <v>21100</v>
      </c>
      <c r="D15" s="45">
        <v>21125</v>
      </c>
      <c r="E15" s="44">
        <f t="shared" si="0"/>
        <v>21112.5</v>
      </c>
      <c r="F15" s="46">
        <v>21050</v>
      </c>
      <c r="G15" s="45">
        <v>21075</v>
      </c>
      <c r="H15" s="44">
        <f t="shared" si="1"/>
        <v>21062.5</v>
      </c>
      <c r="I15" s="46">
        <v>20685</v>
      </c>
      <c r="J15" s="45">
        <v>20735</v>
      </c>
      <c r="K15" s="44">
        <f t="shared" si="2"/>
        <v>20710</v>
      </c>
      <c r="L15" s="52">
        <v>21125</v>
      </c>
      <c r="M15" s="51">
        <v>1.3048999999999999</v>
      </c>
      <c r="N15" s="51">
        <v>1.1236999999999999</v>
      </c>
      <c r="O15" s="50">
        <v>111.13</v>
      </c>
      <c r="P15" s="43">
        <v>16188.98</v>
      </c>
      <c r="Q15" s="43">
        <v>16076.74</v>
      </c>
      <c r="R15" s="49">
        <f t="shared" si="3"/>
        <v>18799.501646346893</v>
      </c>
      <c r="S15" s="48">
        <v>1.3109</v>
      </c>
    </row>
    <row r="16" spans="1:19">
      <c r="B16" s="47">
        <v>43536</v>
      </c>
      <c r="C16" s="46">
        <v>21265</v>
      </c>
      <c r="D16" s="45">
        <v>21285</v>
      </c>
      <c r="E16" s="44">
        <f t="shared" si="0"/>
        <v>21275</v>
      </c>
      <c r="F16" s="46">
        <v>21130</v>
      </c>
      <c r="G16" s="45">
        <v>21170</v>
      </c>
      <c r="H16" s="44">
        <f t="shared" si="1"/>
        <v>21150</v>
      </c>
      <c r="I16" s="46">
        <v>20770</v>
      </c>
      <c r="J16" s="45">
        <v>20820</v>
      </c>
      <c r="K16" s="44">
        <f t="shared" si="2"/>
        <v>20795</v>
      </c>
      <c r="L16" s="52">
        <v>21285</v>
      </c>
      <c r="M16" s="51">
        <v>1.3091999999999999</v>
      </c>
      <c r="N16" s="51">
        <v>1.1282000000000001</v>
      </c>
      <c r="O16" s="50">
        <v>111.2</v>
      </c>
      <c r="P16" s="43">
        <v>16258.02</v>
      </c>
      <c r="Q16" s="43">
        <v>16097.64</v>
      </c>
      <c r="R16" s="49">
        <f t="shared" si="3"/>
        <v>18866.335756071618</v>
      </c>
      <c r="S16" s="48">
        <v>1.3150999999999999</v>
      </c>
    </row>
    <row r="17" spans="2:19">
      <c r="B17" s="47">
        <v>43537</v>
      </c>
      <c r="C17" s="46">
        <v>21200</v>
      </c>
      <c r="D17" s="45">
        <v>21250</v>
      </c>
      <c r="E17" s="44">
        <f t="shared" si="0"/>
        <v>21225</v>
      </c>
      <c r="F17" s="46">
        <v>21075</v>
      </c>
      <c r="G17" s="45">
        <v>21100</v>
      </c>
      <c r="H17" s="44">
        <f t="shared" si="1"/>
        <v>21087.5</v>
      </c>
      <c r="I17" s="46">
        <v>20715</v>
      </c>
      <c r="J17" s="45">
        <v>20765</v>
      </c>
      <c r="K17" s="44">
        <f t="shared" si="2"/>
        <v>20740</v>
      </c>
      <c r="L17" s="52">
        <v>21250</v>
      </c>
      <c r="M17" s="51">
        <v>1.3169</v>
      </c>
      <c r="N17" s="51">
        <v>1.1294</v>
      </c>
      <c r="O17" s="50">
        <v>111.4</v>
      </c>
      <c r="P17" s="43">
        <v>16136.38</v>
      </c>
      <c r="Q17" s="43">
        <v>15948.6</v>
      </c>
      <c r="R17" s="49">
        <f t="shared" si="3"/>
        <v>18815.30015937666</v>
      </c>
      <c r="S17" s="48">
        <v>1.323</v>
      </c>
    </row>
    <row r="18" spans="2:19">
      <c r="B18" s="47">
        <v>43538</v>
      </c>
      <c r="C18" s="46">
        <v>21265</v>
      </c>
      <c r="D18" s="45">
        <v>21285</v>
      </c>
      <c r="E18" s="44">
        <f t="shared" si="0"/>
        <v>21275</v>
      </c>
      <c r="F18" s="46">
        <v>21175</v>
      </c>
      <c r="G18" s="45">
        <v>21200</v>
      </c>
      <c r="H18" s="44">
        <f t="shared" si="1"/>
        <v>21187.5</v>
      </c>
      <c r="I18" s="46">
        <v>20810</v>
      </c>
      <c r="J18" s="45">
        <v>20860</v>
      </c>
      <c r="K18" s="44">
        <f t="shared" si="2"/>
        <v>20835</v>
      </c>
      <c r="L18" s="52">
        <v>21285</v>
      </c>
      <c r="M18" s="51">
        <v>1.3277000000000001</v>
      </c>
      <c r="N18" s="51">
        <v>1.1301000000000001</v>
      </c>
      <c r="O18" s="50">
        <v>111.65</v>
      </c>
      <c r="P18" s="43">
        <v>16031.48</v>
      </c>
      <c r="Q18" s="43">
        <v>15895.63</v>
      </c>
      <c r="R18" s="49">
        <f t="shared" si="3"/>
        <v>18834.616405627818</v>
      </c>
      <c r="S18" s="48">
        <v>1.3337000000000001</v>
      </c>
    </row>
    <row r="19" spans="2:19">
      <c r="B19" s="47">
        <v>43539</v>
      </c>
      <c r="C19" s="46">
        <v>21335</v>
      </c>
      <c r="D19" s="45">
        <v>21340</v>
      </c>
      <c r="E19" s="44">
        <f t="shared" si="0"/>
        <v>21337.5</v>
      </c>
      <c r="F19" s="46">
        <v>21190</v>
      </c>
      <c r="G19" s="45">
        <v>21210</v>
      </c>
      <c r="H19" s="44">
        <f t="shared" si="1"/>
        <v>21200</v>
      </c>
      <c r="I19" s="46">
        <v>20820</v>
      </c>
      <c r="J19" s="45">
        <v>20870</v>
      </c>
      <c r="K19" s="44">
        <f t="shared" si="2"/>
        <v>20845</v>
      </c>
      <c r="L19" s="52">
        <v>21340</v>
      </c>
      <c r="M19" s="51">
        <v>1.3234999999999999</v>
      </c>
      <c r="N19" s="51">
        <v>1.1303000000000001</v>
      </c>
      <c r="O19" s="50">
        <v>111.66</v>
      </c>
      <c r="P19" s="43">
        <v>16123.91</v>
      </c>
      <c r="Q19" s="43">
        <v>15953.37</v>
      </c>
      <c r="R19" s="49">
        <f t="shared" si="3"/>
        <v>18879.943377864282</v>
      </c>
      <c r="S19" s="48">
        <v>1.3294999999999999</v>
      </c>
    </row>
    <row r="20" spans="2:19">
      <c r="B20" s="47">
        <v>43542</v>
      </c>
      <c r="C20" s="46">
        <v>21155</v>
      </c>
      <c r="D20" s="45">
        <v>21160</v>
      </c>
      <c r="E20" s="44">
        <f t="shared" si="0"/>
        <v>21157.5</v>
      </c>
      <c r="F20" s="46">
        <v>21115</v>
      </c>
      <c r="G20" s="45">
        <v>21125</v>
      </c>
      <c r="H20" s="44">
        <f t="shared" si="1"/>
        <v>21120</v>
      </c>
      <c r="I20" s="46">
        <v>20740</v>
      </c>
      <c r="J20" s="45">
        <v>20790</v>
      </c>
      <c r="K20" s="44">
        <f t="shared" si="2"/>
        <v>20765</v>
      </c>
      <c r="L20" s="52">
        <v>21160</v>
      </c>
      <c r="M20" s="51">
        <v>1.3243</v>
      </c>
      <c r="N20" s="51">
        <v>1.1348</v>
      </c>
      <c r="O20" s="50">
        <v>111.54</v>
      </c>
      <c r="P20" s="43">
        <v>15978.25</v>
      </c>
      <c r="Q20" s="43">
        <v>15879.88</v>
      </c>
      <c r="R20" s="49">
        <f t="shared" si="3"/>
        <v>18646.457525555164</v>
      </c>
      <c r="S20" s="48">
        <v>1.3303</v>
      </c>
    </row>
    <row r="21" spans="2:19">
      <c r="B21" s="47">
        <v>43543</v>
      </c>
      <c r="C21" s="46">
        <v>21345</v>
      </c>
      <c r="D21" s="45">
        <v>21350</v>
      </c>
      <c r="E21" s="44">
        <f t="shared" si="0"/>
        <v>21347.5</v>
      </c>
      <c r="F21" s="46">
        <v>21200</v>
      </c>
      <c r="G21" s="45">
        <v>21250</v>
      </c>
      <c r="H21" s="44">
        <f t="shared" si="1"/>
        <v>21225</v>
      </c>
      <c r="I21" s="46">
        <v>20845</v>
      </c>
      <c r="J21" s="45">
        <v>20895</v>
      </c>
      <c r="K21" s="44">
        <f t="shared" si="2"/>
        <v>20870</v>
      </c>
      <c r="L21" s="52">
        <v>21350</v>
      </c>
      <c r="M21" s="51">
        <v>1.3270999999999999</v>
      </c>
      <c r="N21" s="51">
        <v>1.1352</v>
      </c>
      <c r="O21" s="50">
        <v>111.43</v>
      </c>
      <c r="P21" s="43">
        <v>16087.71</v>
      </c>
      <c r="Q21" s="43">
        <v>15940.29</v>
      </c>
      <c r="R21" s="49">
        <f t="shared" si="3"/>
        <v>18807.258632840028</v>
      </c>
      <c r="S21" s="48">
        <v>1.3331</v>
      </c>
    </row>
    <row r="22" spans="2:19">
      <c r="B22" s="47">
        <v>43544</v>
      </c>
      <c r="C22" s="46">
        <v>21370</v>
      </c>
      <c r="D22" s="45">
        <v>21375</v>
      </c>
      <c r="E22" s="44">
        <f t="shared" si="0"/>
        <v>21372.5</v>
      </c>
      <c r="F22" s="46">
        <v>21275</v>
      </c>
      <c r="G22" s="45">
        <v>21300</v>
      </c>
      <c r="H22" s="44">
        <f t="shared" si="1"/>
        <v>21287.5</v>
      </c>
      <c r="I22" s="46">
        <v>20910</v>
      </c>
      <c r="J22" s="45">
        <v>20960</v>
      </c>
      <c r="K22" s="44">
        <f t="shared" si="2"/>
        <v>20935</v>
      </c>
      <c r="L22" s="52">
        <v>21375</v>
      </c>
      <c r="M22" s="51">
        <v>1.3149999999999999</v>
      </c>
      <c r="N22" s="51">
        <v>1.1355</v>
      </c>
      <c r="O22" s="50">
        <v>111.47</v>
      </c>
      <c r="P22" s="43">
        <v>16254.75</v>
      </c>
      <c r="Q22" s="43">
        <v>16124.15</v>
      </c>
      <c r="R22" s="49">
        <f t="shared" si="3"/>
        <v>18824.306472919419</v>
      </c>
      <c r="S22" s="48">
        <v>1.321</v>
      </c>
    </row>
    <row r="23" spans="2:19">
      <c r="B23" s="47">
        <v>43545</v>
      </c>
      <c r="C23" s="46">
        <v>21470</v>
      </c>
      <c r="D23" s="45">
        <v>21475</v>
      </c>
      <c r="E23" s="44">
        <f t="shared" si="0"/>
        <v>21472.5</v>
      </c>
      <c r="F23" s="46">
        <v>21375</v>
      </c>
      <c r="G23" s="45">
        <v>21400</v>
      </c>
      <c r="H23" s="44">
        <f t="shared" si="1"/>
        <v>21387.5</v>
      </c>
      <c r="I23" s="46">
        <v>21015</v>
      </c>
      <c r="J23" s="45">
        <v>21065</v>
      </c>
      <c r="K23" s="44">
        <f t="shared" si="2"/>
        <v>21040</v>
      </c>
      <c r="L23" s="52">
        <v>21475</v>
      </c>
      <c r="M23" s="51">
        <v>1.3129</v>
      </c>
      <c r="N23" s="51">
        <v>1.1385000000000001</v>
      </c>
      <c r="O23" s="50">
        <v>110.55</v>
      </c>
      <c r="P23" s="43">
        <v>16356.92</v>
      </c>
      <c r="Q23" s="43">
        <v>16225.64</v>
      </c>
      <c r="R23" s="49">
        <f t="shared" si="3"/>
        <v>18862.538427755819</v>
      </c>
      <c r="S23" s="48">
        <v>1.3189</v>
      </c>
    </row>
    <row r="24" spans="2:19">
      <c r="B24" s="47">
        <v>43546</v>
      </c>
      <c r="C24" s="46">
        <v>21595</v>
      </c>
      <c r="D24" s="45">
        <v>21600</v>
      </c>
      <c r="E24" s="44">
        <f t="shared" si="0"/>
        <v>21597.5</v>
      </c>
      <c r="F24" s="46">
        <v>21500</v>
      </c>
      <c r="G24" s="45">
        <v>21550</v>
      </c>
      <c r="H24" s="44">
        <f t="shared" si="1"/>
        <v>21525</v>
      </c>
      <c r="I24" s="46">
        <v>21155</v>
      </c>
      <c r="J24" s="45">
        <v>21205</v>
      </c>
      <c r="K24" s="44">
        <f t="shared" si="2"/>
        <v>21180</v>
      </c>
      <c r="L24" s="52">
        <v>21600</v>
      </c>
      <c r="M24" s="51">
        <v>1.3159000000000001</v>
      </c>
      <c r="N24" s="51">
        <v>1.1308</v>
      </c>
      <c r="O24" s="50">
        <v>110.22</v>
      </c>
      <c r="P24" s="43">
        <v>16414.62</v>
      </c>
      <c r="Q24" s="43">
        <v>16302.29</v>
      </c>
      <c r="R24" s="49">
        <f t="shared" si="3"/>
        <v>19101.521047046339</v>
      </c>
      <c r="S24" s="48">
        <v>1.3219000000000001</v>
      </c>
    </row>
    <row r="25" spans="2:19">
      <c r="B25" s="47">
        <v>43549</v>
      </c>
      <c r="C25" s="46">
        <v>21400</v>
      </c>
      <c r="D25" s="45">
        <v>21450</v>
      </c>
      <c r="E25" s="44">
        <f t="shared" si="0"/>
        <v>21425</v>
      </c>
      <c r="F25" s="46">
        <v>21350</v>
      </c>
      <c r="G25" s="45">
        <v>21375</v>
      </c>
      <c r="H25" s="44">
        <f t="shared" si="1"/>
        <v>21362.5</v>
      </c>
      <c r="I25" s="46">
        <v>20975</v>
      </c>
      <c r="J25" s="45">
        <v>21025</v>
      </c>
      <c r="K25" s="44">
        <f t="shared" si="2"/>
        <v>21000</v>
      </c>
      <c r="L25" s="52">
        <v>21450</v>
      </c>
      <c r="M25" s="51">
        <v>1.3227</v>
      </c>
      <c r="N25" s="51">
        <v>1.1318999999999999</v>
      </c>
      <c r="O25" s="50">
        <v>110.07</v>
      </c>
      <c r="P25" s="43">
        <v>16216.83</v>
      </c>
      <c r="Q25" s="43">
        <v>16087.15</v>
      </c>
      <c r="R25" s="49">
        <f t="shared" si="3"/>
        <v>18950.437317784257</v>
      </c>
      <c r="S25" s="48">
        <v>1.3287</v>
      </c>
    </row>
    <row r="26" spans="2:19">
      <c r="B26" s="47">
        <v>43550</v>
      </c>
      <c r="C26" s="46">
        <v>21500</v>
      </c>
      <c r="D26" s="45">
        <v>21525</v>
      </c>
      <c r="E26" s="44">
        <f t="shared" si="0"/>
        <v>21512.5</v>
      </c>
      <c r="F26" s="46">
        <v>21425</v>
      </c>
      <c r="G26" s="45">
        <v>21475</v>
      </c>
      <c r="H26" s="44">
        <f t="shared" si="1"/>
        <v>21450</v>
      </c>
      <c r="I26" s="46">
        <v>21105</v>
      </c>
      <c r="J26" s="45">
        <v>21155</v>
      </c>
      <c r="K26" s="44">
        <f t="shared" si="2"/>
        <v>21130</v>
      </c>
      <c r="L26" s="52">
        <v>21525</v>
      </c>
      <c r="M26" s="51">
        <v>1.3243</v>
      </c>
      <c r="N26" s="51">
        <v>1.1288</v>
      </c>
      <c r="O26" s="50">
        <v>110.48</v>
      </c>
      <c r="P26" s="43">
        <v>16253.87</v>
      </c>
      <c r="Q26" s="43">
        <v>16141.76</v>
      </c>
      <c r="R26" s="49">
        <f t="shared" si="3"/>
        <v>19068.922749822821</v>
      </c>
      <c r="S26" s="48">
        <v>1.3304</v>
      </c>
    </row>
    <row r="27" spans="2:19">
      <c r="B27" s="47">
        <v>43551</v>
      </c>
      <c r="C27" s="46">
        <v>21445</v>
      </c>
      <c r="D27" s="45">
        <v>21450</v>
      </c>
      <c r="E27" s="44">
        <f t="shared" si="0"/>
        <v>21447.5</v>
      </c>
      <c r="F27" s="46">
        <v>21350</v>
      </c>
      <c r="G27" s="45">
        <v>21400</v>
      </c>
      <c r="H27" s="44">
        <f t="shared" si="1"/>
        <v>21375</v>
      </c>
      <c r="I27" s="46">
        <v>21080</v>
      </c>
      <c r="J27" s="45">
        <v>21130</v>
      </c>
      <c r="K27" s="44">
        <f t="shared" si="2"/>
        <v>21105</v>
      </c>
      <c r="L27" s="52">
        <v>21450</v>
      </c>
      <c r="M27" s="51">
        <v>1.3240000000000001</v>
      </c>
      <c r="N27" s="51">
        <v>1.1272</v>
      </c>
      <c r="O27" s="50">
        <v>110.47</v>
      </c>
      <c r="P27" s="43">
        <v>16200.91</v>
      </c>
      <c r="Q27" s="43">
        <v>16091.44</v>
      </c>
      <c r="R27" s="49">
        <f t="shared" si="3"/>
        <v>19029.45351312988</v>
      </c>
      <c r="S27" s="48">
        <v>1.3299000000000001</v>
      </c>
    </row>
    <row r="28" spans="2:19">
      <c r="B28" s="47">
        <v>43552</v>
      </c>
      <c r="C28" s="46">
        <v>21425</v>
      </c>
      <c r="D28" s="45">
        <v>21450</v>
      </c>
      <c r="E28" s="44">
        <f t="shared" si="0"/>
        <v>21437.5</v>
      </c>
      <c r="F28" s="46">
        <v>21350</v>
      </c>
      <c r="G28" s="45">
        <v>21360</v>
      </c>
      <c r="H28" s="44">
        <f t="shared" si="1"/>
        <v>21355</v>
      </c>
      <c r="I28" s="46">
        <v>21055</v>
      </c>
      <c r="J28" s="45">
        <v>21105</v>
      </c>
      <c r="K28" s="44">
        <f t="shared" si="2"/>
        <v>21080</v>
      </c>
      <c r="L28" s="52">
        <v>21450</v>
      </c>
      <c r="M28" s="51">
        <v>1.3121</v>
      </c>
      <c r="N28" s="51">
        <v>1.1222000000000001</v>
      </c>
      <c r="O28" s="50">
        <v>110.52</v>
      </c>
      <c r="P28" s="43">
        <v>16347.84</v>
      </c>
      <c r="Q28" s="43">
        <v>16206.37</v>
      </c>
      <c r="R28" s="49">
        <f t="shared" si="3"/>
        <v>19114.239885938336</v>
      </c>
      <c r="S28" s="48">
        <v>1.3180000000000001</v>
      </c>
    </row>
    <row r="29" spans="2:19">
      <c r="B29" s="47">
        <v>43553</v>
      </c>
      <c r="C29" s="46">
        <v>21550</v>
      </c>
      <c r="D29" s="45">
        <v>21575</v>
      </c>
      <c r="E29" s="44">
        <f t="shared" si="0"/>
        <v>21562.5</v>
      </c>
      <c r="F29" s="46">
        <v>21400</v>
      </c>
      <c r="G29" s="45">
        <v>21450</v>
      </c>
      <c r="H29" s="44">
        <f t="shared" si="1"/>
        <v>21425</v>
      </c>
      <c r="I29" s="46">
        <v>21125</v>
      </c>
      <c r="J29" s="45">
        <v>21175</v>
      </c>
      <c r="K29" s="44">
        <f t="shared" si="2"/>
        <v>21150</v>
      </c>
      <c r="L29" s="52">
        <v>21575</v>
      </c>
      <c r="M29" s="51">
        <v>1.3092999999999999</v>
      </c>
      <c r="N29" s="51">
        <v>1.1232</v>
      </c>
      <c r="O29" s="50">
        <v>110.82</v>
      </c>
      <c r="P29" s="43">
        <v>16478.27</v>
      </c>
      <c r="Q29" s="43">
        <v>16309.31</v>
      </c>
      <c r="R29" s="49">
        <f t="shared" si="3"/>
        <v>19208.511396011396</v>
      </c>
      <c r="S29" s="48">
        <v>1.3151999999999999</v>
      </c>
    </row>
    <row r="30" spans="2:19" s="10" customFormat="1">
      <c r="B30" s="42" t="s">
        <v>11</v>
      </c>
      <c r="C30" s="41">
        <f>ROUND(AVERAGE(C9:C29),2)</f>
        <v>21422.62</v>
      </c>
      <c r="D30" s="40">
        <f>ROUND(AVERAGE(D9:D29),2)</f>
        <v>21444.29</v>
      </c>
      <c r="E30" s="39">
        <f>ROUND(AVERAGE(C30:D30),2)</f>
        <v>21433.46</v>
      </c>
      <c r="F30" s="41">
        <f>ROUND(AVERAGE(F9:F29),2)</f>
        <v>21327.86</v>
      </c>
      <c r="G30" s="40">
        <f>ROUND(AVERAGE(G9:G29),2)</f>
        <v>21358.81</v>
      </c>
      <c r="H30" s="39">
        <f>ROUND(AVERAGE(F30:G30),2)</f>
        <v>21343.34</v>
      </c>
      <c r="I30" s="41">
        <f>ROUND(AVERAGE(I9:I29),2)</f>
        <v>20975</v>
      </c>
      <c r="J30" s="40">
        <f>ROUND(AVERAGE(J9:J29),2)</f>
        <v>21025</v>
      </c>
      <c r="K30" s="39">
        <f>ROUND(AVERAGE(I30:J30),2)</f>
        <v>21000</v>
      </c>
      <c r="L30" s="38">
        <f>ROUND(AVERAGE(L9:L29),2)</f>
        <v>21444.29</v>
      </c>
      <c r="M30" s="37">
        <f>ROUND(AVERAGE(M9:M29),4)</f>
        <v>1.3170999999999999</v>
      </c>
      <c r="N30" s="36">
        <f>ROUND(AVERAGE(N9:N29),4)</f>
        <v>1.1302000000000001</v>
      </c>
      <c r="O30" s="175">
        <f>ROUND(AVERAGE(O9:O29),2)</f>
        <v>111.19</v>
      </c>
      <c r="P30" s="35">
        <f>AVERAGE(P9:P29)</f>
        <v>16281.241904761906</v>
      </c>
      <c r="Q30" s="35">
        <f>AVERAGE(Q9:Q29)</f>
        <v>16142.95142857143</v>
      </c>
      <c r="R30" s="35">
        <f>AVERAGE(R9:R29)</f>
        <v>18973.510311166887</v>
      </c>
      <c r="S30" s="34">
        <f>AVERAGE(S9:S29)</f>
        <v>1.3231380952380956</v>
      </c>
    </row>
    <row r="31" spans="2:19" s="5" customFormat="1">
      <c r="B31" s="33" t="s">
        <v>12</v>
      </c>
      <c r="C31" s="32">
        <f t="shared" ref="C31:S31" si="4">MAX(C9:C29)</f>
        <v>21750</v>
      </c>
      <c r="D31" s="31">
        <f t="shared" si="4"/>
        <v>21800</v>
      </c>
      <c r="E31" s="30">
        <f t="shared" si="4"/>
        <v>21775</v>
      </c>
      <c r="F31" s="32">
        <f t="shared" si="4"/>
        <v>21605</v>
      </c>
      <c r="G31" s="31">
        <f t="shared" si="4"/>
        <v>21625</v>
      </c>
      <c r="H31" s="30">
        <f t="shared" si="4"/>
        <v>21607.5</v>
      </c>
      <c r="I31" s="32">
        <f t="shared" si="4"/>
        <v>21200</v>
      </c>
      <c r="J31" s="31">
        <f t="shared" si="4"/>
        <v>21250</v>
      </c>
      <c r="K31" s="30">
        <f t="shared" si="4"/>
        <v>21225</v>
      </c>
      <c r="L31" s="29">
        <f t="shared" si="4"/>
        <v>21800</v>
      </c>
      <c r="M31" s="28">
        <f t="shared" si="4"/>
        <v>1.3277000000000001</v>
      </c>
      <c r="N31" s="27">
        <f t="shared" si="4"/>
        <v>1.1385000000000001</v>
      </c>
      <c r="O31" s="26">
        <f t="shared" si="4"/>
        <v>111.95</v>
      </c>
      <c r="P31" s="25">
        <f t="shared" si="4"/>
        <v>16478.27</v>
      </c>
      <c r="Q31" s="25">
        <f t="shared" si="4"/>
        <v>16311.36</v>
      </c>
      <c r="R31" s="25">
        <f t="shared" si="4"/>
        <v>19208.511396011396</v>
      </c>
      <c r="S31" s="24">
        <f t="shared" si="4"/>
        <v>1.3337000000000001</v>
      </c>
    </row>
    <row r="32" spans="2:19" s="5" customFormat="1" ht="13.5" thickBot="1">
      <c r="B32" s="23" t="s">
        <v>13</v>
      </c>
      <c r="C32" s="22">
        <f t="shared" ref="C32:S32" si="5">MIN(C9:C29)</f>
        <v>21100</v>
      </c>
      <c r="D32" s="21">
        <f t="shared" si="5"/>
        <v>21125</v>
      </c>
      <c r="E32" s="20">
        <f t="shared" si="5"/>
        <v>21112.5</v>
      </c>
      <c r="F32" s="22">
        <f t="shared" si="5"/>
        <v>21050</v>
      </c>
      <c r="G32" s="21">
        <f t="shared" si="5"/>
        <v>21075</v>
      </c>
      <c r="H32" s="20">
        <f t="shared" si="5"/>
        <v>21062.5</v>
      </c>
      <c r="I32" s="22">
        <f t="shared" si="5"/>
        <v>20685</v>
      </c>
      <c r="J32" s="21">
        <f t="shared" si="5"/>
        <v>20735</v>
      </c>
      <c r="K32" s="20">
        <f t="shared" si="5"/>
        <v>20710</v>
      </c>
      <c r="L32" s="19">
        <f t="shared" si="5"/>
        <v>21125</v>
      </c>
      <c r="M32" s="18">
        <f t="shared" si="5"/>
        <v>1.3048999999999999</v>
      </c>
      <c r="N32" s="17">
        <f t="shared" si="5"/>
        <v>1.1222000000000001</v>
      </c>
      <c r="O32" s="16">
        <f t="shared" si="5"/>
        <v>110.07</v>
      </c>
      <c r="P32" s="15">
        <f t="shared" si="5"/>
        <v>15978.25</v>
      </c>
      <c r="Q32" s="15">
        <f t="shared" si="5"/>
        <v>15879.88</v>
      </c>
      <c r="R32" s="15">
        <f t="shared" si="5"/>
        <v>18646.457525555164</v>
      </c>
      <c r="S32" s="14">
        <f t="shared" si="5"/>
        <v>1.3109</v>
      </c>
    </row>
    <row r="34" spans="2:14">
      <c r="B34" s="7" t="s">
        <v>14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  <row r="35" spans="2:14">
      <c r="B35" s="7" t="s">
        <v>15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5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>
      <c r="B3" s="6" t="s">
        <v>19</v>
      </c>
    </row>
    <row r="4" spans="1:19">
      <c r="B4" s="61" t="s">
        <v>22</v>
      </c>
    </row>
    <row r="6" spans="1:19" ht="13.5" thickBot="1">
      <c r="B6" s="1">
        <v>43525</v>
      </c>
    </row>
    <row r="7" spans="1:19" ht="13.5" thickBot="1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3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5" thickBot="1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>
      <c r="B9" s="47">
        <v>43525</v>
      </c>
      <c r="C9" s="46">
        <v>0.5</v>
      </c>
      <c r="D9" s="45">
        <v>1</v>
      </c>
      <c r="E9" s="44">
        <f t="shared" ref="E9:E29" si="0">AVERAGE(C9:D9)</f>
        <v>0.75</v>
      </c>
      <c r="F9" s="46">
        <v>0.5</v>
      </c>
      <c r="G9" s="45">
        <v>1</v>
      </c>
      <c r="H9" s="44">
        <f t="shared" ref="H9:H29" si="1">AVERAGE(F9:G9)</f>
        <v>0.75</v>
      </c>
      <c r="I9" s="46">
        <v>0.5</v>
      </c>
      <c r="J9" s="45">
        <v>1</v>
      </c>
      <c r="K9" s="44">
        <f t="shared" ref="K9:K29" si="2">AVERAGE(I9:J9)</f>
        <v>0.75</v>
      </c>
      <c r="L9" s="52">
        <v>1</v>
      </c>
      <c r="M9" s="51">
        <v>1.3236000000000001</v>
      </c>
      <c r="N9" s="53">
        <v>1.1377999999999999</v>
      </c>
      <c r="O9" s="50">
        <v>111.85</v>
      </c>
      <c r="P9" s="43">
        <v>0.76</v>
      </c>
      <c r="Q9" s="43">
        <v>0.75</v>
      </c>
      <c r="R9" s="49">
        <f t="shared" ref="R9:R29" si="3">L9/N9</f>
        <v>0.87888908419757428</v>
      </c>
      <c r="S9" s="48">
        <v>1.3297000000000001</v>
      </c>
    </row>
    <row r="10" spans="1:19">
      <c r="B10" s="47">
        <v>43528</v>
      </c>
      <c r="C10" s="46">
        <v>0.5</v>
      </c>
      <c r="D10" s="45">
        <v>1</v>
      </c>
      <c r="E10" s="44">
        <f t="shared" si="0"/>
        <v>0.75</v>
      </c>
      <c r="F10" s="46">
        <v>0.5</v>
      </c>
      <c r="G10" s="45">
        <v>1</v>
      </c>
      <c r="H10" s="44">
        <f t="shared" si="1"/>
        <v>0.75</v>
      </c>
      <c r="I10" s="46">
        <v>0.5</v>
      </c>
      <c r="J10" s="45">
        <v>1</v>
      </c>
      <c r="K10" s="44">
        <f t="shared" si="2"/>
        <v>0.75</v>
      </c>
      <c r="L10" s="52">
        <v>1</v>
      </c>
      <c r="M10" s="51">
        <v>1.3202</v>
      </c>
      <c r="N10" s="51">
        <v>1.1334</v>
      </c>
      <c r="O10" s="50">
        <v>111.95</v>
      </c>
      <c r="P10" s="43">
        <v>0.76</v>
      </c>
      <c r="Q10" s="43">
        <v>0.75</v>
      </c>
      <c r="R10" s="49">
        <f t="shared" si="3"/>
        <v>0.88230104111522856</v>
      </c>
      <c r="S10" s="48">
        <v>1.3263</v>
      </c>
    </row>
    <row r="11" spans="1:19">
      <c r="B11" s="47">
        <v>43529</v>
      </c>
      <c r="C11" s="46">
        <v>0.5</v>
      </c>
      <c r="D11" s="45">
        <v>1</v>
      </c>
      <c r="E11" s="44">
        <f t="shared" si="0"/>
        <v>0.75</v>
      </c>
      <c r="F11" s="46">
        <v>0.5</v>
      </c>
      <c r="G11" s="45">
        <v>1</v>
      </c>
      <c r="H11" s="44">
        <f t="shared" si="1"/>
        <v>0.75</v>
      </c>
      <c r="I11" s="46">
        <v>0.5</v>
      </c>
      <c r="J11" s="45">
        <v>1</v>
      </c>
      <c r="K11" s="44">
        <f t="shared" si="2"/>
        <v>0.75</v>
      </c>
      <c r="L11" s="52">
        <v>1</v>
      </c>
      <c r="M11" s="51">
        <v>1.3121</v>
      </c>
      <c r="N11" s="51">
        <v>1.1325000000000001</v>
      </c>
      <c r="O11" s="50">
        <v>111.92</v>
      </c>
      <c r="P11" s="43">
        <v>0.76</v>
      </c>
      <c r="Q11" s="43">
        <v>0.76</v>
      </c>
      <c r="R11" s="49">
        <f t="shared" si="3"/>
        <v>0.88300220750551872</v>
      </c>
      <c r="S11" s="48">
        <v>1.3181</v>
      </c>
    </row>
    <row r="12" spans="1:19">
      <c r="B12" s="47">
        <v>43530</v>
      </c>
      <c r="C12" s="46">
        <v>0.5</v>
      </c>
      <c r="D12" s="45">
        <v>1</v>
      </c>
      <c r="E12" s="44">
        <f t="shared" si="0"/>
        <v>0.75</v>
      </c>
      <c r="F12" s="46">
        <v>0.5</v>
      </c>
      <c r="G12" s="45">
        <v>1</v>
      </c>
      <c r="H12" s="44">
        <f t="shared" si="1"/>
        <v>0.75</v>
      </c>
      <c r="I12" s="46">
        <v>0.5</v>
      </c>
      <c r="J12" s="45">
        <v>1</v>
      </c>
      <c r="K12" s="44">
        <f t="shared" si="2"/>
        <v>0.75</v>
      </c>
      <c r="L12" s="52">
        <v>1</v>
      </c>
      <c r="M12" s="51">
        <v>1.3147</v>
      </c>
      <c r="N12" s="51">
        <v>1.1303000000000001</v>
      </c>
      <c r="O12" s="50">
        <v>111.8</v>
      </c>
      <c r="P12" s="43">
        <v>0.76</v>
      </c>
      <c r="Q12" s="43">
        <v>0.76</v>
      </c>
      <c r="R12" s="49">
        <f t="shared" si="3"/>
        <v>0.88472087056533655</v>
      </c>
      <c r="S12" s="48">
        <v>1.3207</v>
      </c>
    </row>
    <row r="13" spans="1:19">
      <c r="B13" s="47">
        <v>43531</v>
      </c>
      <c r="C13" s="46">
        <v>0.5</v>
      </c>
      <c r="D13" s="45">
        <v>1</v>
      </c>
      <c r="E13" s="44">
        <f t="shared" si="0"/>
        <v>0.75</v>
      </c>
      <c r="F13" s="46">
        <v>0.5</v>
      </c>
      <c r="G13" s="45">
        <v>1</v>
      </c>
      <c r="H13" s="44">
        <f t="shared" si="1"/>
        <v>0.75</v>
      </c>
      <c r="I13" s="46">
        <v>0.5</v>
      </c>
      <c r="J13" s="45">
        <v>1</v>
      </c>
      <c r="K13" s="44">
        <f t="shared" si="2"/>
        <v>0.75</v>
      </c>
      <c r="L13" s="52">
        <v>1</v>
      </c>
      <c r="M13" s="51">
        <v>1.3125</v>
      </c>
      <c r="N13" s="51">
        <v>1.1289</v>
      </c>
      <c r="O13" s="50">
        <v>111.75</v>
      </c>
      <c r="P13" s="43">
        <v>0.76</v>
      </c>
      <c r="Q13" s="43">
        <v>0.76</v>
      </c>
      <c r="R13" s="49">
        <f t="shared" si="3"/>
        <v>0.88581805297191951</v>
      </c>
      <c r="S13" s="48">
        <v>1.3184</v>
      </c>
    </row>
    <row r="14" spans="1:19">
      <c r="B14" s="47">
        <v>43532</v>
      </c>
      <c r="C14" s="46">
        <v>0.5</v>
      </c>
      <c r="D14" s="45">
        <v>1</v>
      </c>
      <c r="E14" s="44">
        <f t="shared" si="0"/>
        <v>0.75</v>
      </c>
      <c r="F14" s="46">
        <v>0.5</v>
      </c>
      <c r="G14" s="45">
        <v>1</v>
      </c>
      <c r="H14" s="44">
        <f t="shared" si="1"/>
        <v>0.75</v>
      </c>
      <c r="I14" s="46">
        <v>0.5</v>
      </c>
      <c r="J14" s="45">
        <v>1</v>
      </c>
      <c r="K14" s="44">
        <f t="shared" si="2"/>
        <v>0.75</v>
      </c>
      <c r="L14" s="52">
        <v>1</v>
      </c>
      <c r="M14" s="51">
        <v>1.3071999999999999</v>
      </c>
      <c r="N14" s="51">
        <v>1.1222000000000001</v>
      </c>
      <c r="O14" s="50">
        <v>111.13</v>
      </c>
      <c r="P14" s="43">
        <v>0.76</v>
      </c>
      <c r="Q14" s="43">
        <v>0.76</v>
      </c>
      <c r="R14" s="49">
        <f t="shared" si="3"/>
        <v>0.89110675458919975</v>
      </c>
      <c r="S14" s="48">
        <v>1.3130999999999999</v>
      </c>
    </row>
    <row r="15" spans="1:19">
      <c r="B15" s="47">
        <v>43535</v>
      </c>
      <c r="C15" s="46">
        <v>0.5</v>
      </c>
      <c r="D15" s="45">
        <v>1</v>
      </c>
      <c r="E15" s="44">
        <f t="shared" si="0"/>
        <v>0.75</v>
      </c>
      <c r="F15" s="46">
        <v>0.5</v>
      </c>
      <c r="G15" s="45">
        <v>1</v>
      </c>
      <c r="H15" s="44">
        <f t="shared" si="1"/>
        <v>0.75</v>
      </c>
      <c r="I15" s="46">
        <v>0.5</v>
      </c>
      <c r="J15" s="45">
        <v>1</v>
      </c>
      <c r="K15" s="44">
        <f t="shared" si="2"/>
        <v>0.75</v>
      </c>
      <c r="L15" s="52">
        <v>1</v>
      </c>
      <c r="M15" s="51">
        <v>1.3048999999999999</v>
      </c>
      <c r="N15" s="51">
        <v>1.1236999999999999</v>
      </c>
      <c r="O15" s="50">
        <v>111.13</v>
      </c>
      <c r="P15" s="43">
        <v>0.77</v>
      </c>
      <c r="Q15" s="43">
        <v>0.76</v>
      </c>
      <c r="R15" s="49">
        <f t="shared" si="3"/>
        <v>0.88991723769689424</v>
      </c>
      <c r="S15" s="48">
        <v>1.3109</v>
      </c>
    </row>
    <row r="16" spans="1:19">
      <c r="B16" s="47">
        <v>43536</v>
      </c>
      <c r="C16" s="46">
        <v>0.5</v>
      </c>
      <c r="D16" s="45">
        <v>1</v>
      </c>
      <c r="E16" s="44">
        <f t="shared" si="0"/>
        <v>0.75</v>
      </c>
      <c r="F16" s="46">
        <v>0.5</v>
      </c>
      <c r="G16" s="45">
        <v>1</v>
      </c>
      <c r="H16" s="44">
        <f t="shared" si="1"/>
        <v>0.75</v>
      </c>
      <c r="I16" s="46">
        <v>0.5</v>
      </c>
      <c r="J16" s="45">
        <v>1</v>
      </c>
      <c r="K16" s="44">
        <f t="shared" si="2"/>
        <v>0.75</v>
      </c>
      <c r="L16" s="52">
        <v>1</v>
      </c>
      <c r="M16" s="51">
        <v>1.3091999999999999</v>
      </c>
      <c r="N16" s="51">
        <v>1.1282000000000001</v>
      </c>
      <c r="O16" s="50">
        <v>111.2</v>
      </c>
      <c r="P16" s="43">
        <v>0.76</v>
      </c>
      <c r="Q16" s="43">
        <v>0.76</v>
      </c>
      <c r="R16" s="49">
        <f t="shared" si="3"/>
        <v>0.8863676653075695</v>
      </c>
      <c r="S16" s="48">
        <v>1.3150999999999999</v>
      </c>
    </row>
    <row r="17" spans="2:19">
      <c r="B17" s="47">
        <v>43537</v>
      </c>
      <c r="C17" s="46">
        <v>0.5</v>
      </c>
      <c r="D17" s="45">
        <v>1</v>
      </c>
      <c r="E17" s="44">
        <f t="shared" si="0"/>
        <v>0.75</v>
      </c>
      <c r="F17" s="46">
        <v>0.5</v>
      </c>
      <c r="G17" s="45">
        <v>1</v>
      </c>
      <c r="H17" s="44">
        <f t="shared" si="1"/>
        <v>0.75</v>
      </c>
      <c r="I17" s="46">
        <v>0.5</v>
      </c>
      <c r="J17" s="45">
        <v>1</v>
      </c>
      <c r="K17" s="44">
        <f t="shared" si="2"/>
        <v>0.75</v>
      </c>
      <c r="L17" s="52">
        <v>1</v>
      </c>
      <c r="M17" s="51">
        <v>1.3169</v>
      </c>
      <c r="N17" s="51">
        <v>1.1294</v>
      </c>
      <c r="O17" s="50">
        <v>111.4</v>
      </c>
      <c r="P17" s="43">
        <v>0.76</v>
      </c>
      <c r="Q17" s="43">
        <v>0.76</v>
      </c>
      <c r="R17" s="49">
        <f t="shared" si="3"/>
        <v>0.88542588985301929</v>
      </c>
      <c r="S17" s="48">
        <v>1.323</v>
      </c>
    </row>
    <row r="18" spans="2:19">
      <c r="B18" s="47">
        <v>43538</v>
      </c>
      <c r="C18" s="46">
        <v>0.5</v>
      </c>
      <c r="D18" s="45">
        <v>1</v>
      </c>
      <c r="E18" s="44">
        <f t="shared" si="0"/>
        <v>0.75</v>
      </c>
      <c r="F18" s="46">
        <v>0.5</v>
      </c>
      <c r="G18" s="45">
        <v>1</v>
      </c>
      <c r="H18" s="44">
        <f t="shared" si="1"/>
        <v>0.75</v>
      </c>
      <c r="I18" s="46">
        <v>0.5</v>
      </c>
      <c r="J18" s="45">
        <v>1</v>
      </c>
      <c r="K18" s="44">
        <f t="shared" si="2"/>
        <v>0.75</v>
      </c>
      <c r="L18" s="52">
        <v>1</v>
      </c>
      <c r="M18" s="51">
        <v>1.3277000000000001</v>
      </c>
      <c r="N18" s="51">
        <v>1.1301000000000001</v>
      </c>
      <c r="O18" s="50">
        <v>111.65</v>
      </c>
      <c r="P18" s="43">
        <v>0.75</v>
      </c>
      <c r="Q18" s="43">
        <v>0.75</v>
      </c>
      <c r="R18" s="49">
        <f t="shared" si="3"/>
        <v>0.88487744447394023</v>
      </c>
      <c r="S18" s="48">
        <v>1.3337000000000001</v>
      </c>
    </row>
    <row r="19" spans="2:19">
      <c r="B19" s="47">
        <v>43539</v>
      </c>
      <c r="C19" s="46">
        <v>0.5</v>
      </c>
      <c r="D19" s="45">
        <v>1</v>
      </c>
      <c r="E19" s="44">
        <f t="shared" si="0"/>
        <v>0.75</v>
      </c>
      <c r="F19" s="46">
        <v>0.5</v>
      </c>
      <c r="G19" s="45">
        <v>1</v>
      </c>
      <c r="H19" s="44">
        <f t="shared" si="1"/>
        <v>0.75</v>
      </c>
      <c r="I19" s="46">
        <v>0.5</v>
      </c>
      <c r="J19" s="45">
        <v>1</v>
      </c>
      <c r="K19" s="44">
        <f t="shared" si="2"/>
        <v>0.75</v>
      </c>
      <c r="L19" s="52">
        <v>1</v>
      </c>
      <c r="M19" s="51">
        <v>1.3234999999999999</v>
      </c>
      <c r="N19" s="51">
        <v>1.1303000000000001</v>
      </c>
      <c r="O19" s="50">
        <v>111.66</v>
      </c>
      <c r="P19" s="43">
        <v>0.76</v>
      </c>
      <c r="Q19" s="43">
        <v>0.75</v>
      </c>
      <c r="R19" s="49">
        <f t="shared" si="3"/>
        <v>0.88472087056533655</v>
      </c>
      <c r="S19" s="48">
        <v>1.3294999999999999</v>
      </c>
    </row>
    <row r="20" spans="2:19">
      <c r="B20" s="47">
        <v>43542</v>
      </c>
      <c r="C20" s="46">
        <v>0.5</v>
      </c>
      <c r="D20" s="45">
        <v>1</v>
      </c>
      <c r="E20" s="44">
        <f t="shared" si="0"/>
        <v>0.75</v>
      </c>
      <c r="F20" s="46">
        <v>0.5</v>
      </c>
      <c r="G20" s="45">
        <v>1</v>
      </c>
      <c r="H20" s="44">
        <f t="shared" si="1"/>
        <v>0.75</v>
      </c>
      <c r="I20" s="46">
        <v>0.5</v>
      </c>
      <c r="J20" s="45">
        <v>1</v>
      </c>
      <c r="K20" s="44">
        <f t="shared" si="2"/>
        <v>0.75</v>
      </c>
      <c r="L20" s="52">
        <v>1</v>
      </c>
      <c r="M20" s="51">
        <v>1.3243</v>
      </c>
      <c r="N20" s="51">
        <v>1.1348</v>
      </c>
      <c r="O20" s="50">
        <v>111.54</v>
      </c>
      <c r="P20" s="43">
        <v>0.76</v>
      </c>
      <c r="Q20" s="43">
        <v>0.75</v>
      </c>
      <c r="R20" s="49">
        <f t="shared" si="3"/>
        <v>0.88121254846669017</v>
      </c>
      <c r="S20" s="48">
        <v>1.3303</v>
      </c>
    </row>
    <row r="21" spans="2:19">
      <c r="B21" s="47">
        <v>43543</v>
      </c>
      <c r="C21" s="46">
        <v>0.5</v>
      </c>
      <c r="D21" s="45">
        <v>1</v>
      </c>
      <c r="E21" s="44">
        <f t="shared" si="0"/>
        <v>0.75</v>
      </c>
      <c r="F21" s="46">
        <v>0.5</v>
      </c>
      <c r="G21" s="45">
        <v>1</v>
      </c>
      <c r="H21" s="44">
        <f t="shared" si="1"/>
        <v>0.75</v>
      </c>
      <c r="I21" s="46">
        <v>0.5</v>
      </c>
      <c r="J21" s="45">
        <v>1</v>
      </c>
      <c r="K21" s="44">
        <f t="shared" si="2"/>
        <v>0.75</v>
      </c>
      <c r="L21" s="52">
        <v>1</v>
      </c>
      <c r="M21" s="51">
        <v>1.3270999999999999</v>
      </c>
      <c r="N21" s="51">
        <v>1.1352</v>
      </c>
      <c r="O21" s="50">
        <v>111.43</v>
      </c>
      <c r="P21" s="43">
        <v>0.75</v>
      </c>
      <c r="Q21" s="43">
        <v>0.75</v>
      </c>
      <c r="R21" s="49">
        <f t="shared" si="3"/>
        <v>0.88090204369274139</v>
      </c>
      <c r="S21" s="48">
        <v>1.3331</v>
      </c>
    </row>
    <row r="22" spans="2:19">
      <c r="B22" s="47">
        <v>43544</v>
      </c>
      <c r="C22" s="46">
        <v>0.5</v>
      </c>
      <c r="D22" s="45">
        <v>1</v>
      </c>
      <c r="E22" s="44">
        <f t="shared" si="0"/>
        <v>0.75</v>
      </c>
      <c r="F22" s="46">
        <v>0.5</v>
      </c>
      <c r="G22" s="45">
        <v>1</v>
      </c>
      <c r="H22" s="44">
        <f t="shared" si="1"/>
        <v>0.75</v>
      </c>
      <c r="I22" s="46">
        <v>0.5</v>
      </c>
      <c r="J22" s="45">
        <v>1</v>
      </c>
      <c r="K22" s="44">
        <f t="shared" si="2"/>
        <v>0.75</v>
      </c>
      <c r="L22" s="52">
        <v>1</v>
      </c>
      <c r="M22" s="51">
        <v>1.3149999999999999</v>
      </c>
      <c r="N22" s="51">
        <v>1.1355</v>
      </c>
      <c r="O22" s="50">
        <v>111.47</v>
      </c>
      <c r="P22" s="43">
        <v>0.76</v>
      </c>
      <c r="Q22" s="43">
        <v>0.76</v>
      </c>
      <c r="R22" s="49">
        <f t="shared" si="3"/>
        <v>0.8806693086745927</v>
      </c>
      <c r="S22" s="48">
        <v>1.321</v>
      </c>
    </row>
    <row r="23" spans="2:19">
      <c r="B23" s="47">
        <v>43545</v>
      </c>
      <c r="C23" s="46">
        <v>0.5</v>
      </c>
      <c r="D23" s="45">
        <v>1</v>
      </c>
      <c r="E23" s="44">
        <f t="shared" si="0"/>
        <v>0.75</v>
      </c>
      <c r="F23" s="46">
        <v>0.5</v>
      </c>
      <c r="G23" s="45">
        <v>1</v>
      </c>
      <c r="H23" s="44">
        <f t="shared" si="1"/>
        <v>0.75</v>
      </c>
      <c r="I23" s="46">
        <v>0.5</v>
      </c>
      <c r="J23" s="45">
        <v>1</v>
      </c>
      <c r="K23" s="44">
        <f t="shared" si="2"/>
        <v>0.75</v>
      </c>
      <c r="L23" s="52">
        <v>1</v>
      </c>
      <c r="M23" s="51">
        <v>1.3129</v>
      </c>
      <c r="N23" s="51">
        <v>1.1385000000000001</v>
      </c>
      <c r="O23" s="50">
        <v>110.55</v>
      </c>
      <c r="P23" s="43">
        <v>0.76</v>
      </c>
      <c r="Q23" s="43">
        <v>0.76</v>
      </c>
      <c r="R23" s="49">
        <f t="shared" si="3"/>
        <v>0.87834870443566093</v>
      </c>
      <c r="S23" s="48">
        <v>1.3189</v>
      </c>
    </row>
    <row r="24" spans="2:19">
      <c r="B24" s="47">
        <v>43546</v>
      </c>
      <c r="C24" s="46">
        <v>0.5</v>
      </c>
      <c r="D24" s="45">
        <v>1</v>
      </c>
      <c r="E24" s="44">
        <f t="shared" si="0"/>
        <v>0.75</v>
      </c>
      <c r="F24" s="46">
        <v>0.5</v>
      </c>
      <c r="G24" s="45">
        <v>1</v>
      </c>
      <c r="H24" s="44">
        <f t="shared" si="1"/>
        <v>0.75</v>
      </c>
      <c r="I24" s="46">
        <v>0.5</v>
      </c>
      <c r="J24" s="45">
        <v>1</v>
      </c>
      <c r="K24" s="44">
        <f t="shared" si="2"/>
        <v>0.75</v>
      </c>
      <c r="L24" s="52">
        <v>1</v>
      </c>
      <c r="M24" s="51">
        <v>1.3159000000000001</v>
      </c>
      <c r="N24" s="51">
        <v>1.1308</v>
      </c>
      <c r="O24" s="50">
        <v>110.22</v>
      </c>
      <c r="P24" s="43">
        <v>0.76</v>
      </c>
      <c r="Q24" s="43">
        <v>0.76</v>
      </c>
      <c r="R24" s="49">
        <f t="shared" si="3"/>
        <v>0.8843296781039971</v>
      </c>
      <c r="S24" s="48">
        <v>1.3219000000000001</v>
      </c>
    </row>
    <row r="25" spans="2:19">
      <c r="B25" s="47">
        <v>43549</v>
      </c>
      <c r="C25" s="46">
        <v>0.5</v>
      </c>
      <c r="D25" s="45">
        <v>1</v>
      </c>
      <c r="E25" s="44">
        <f t="shared" si="0"/>
        <v>0.75</v>
      </c>
      <c r="F25" s="46">
        <v>0.5</v>
      </c>
      <c r="G25" s="45">
        <v>1</v>
      </c>
      <c r="H25" s="44">
        <f t="shared" si="1"/>
        <v>0.75</v>
      </c>
      <c r="I25" s="46">
        <v>0.5</v>
      </c>
      <c r="J25" s="45">
        <v>1</v>
      </c>
      <c r="K25" s="44">
        <f t="shared" si="2"/>
        <v>0.75</v>
      </c>
      <c r="L25" s="52">
        <v>1</v>
      </c>
      <c r="M25" s="51">
        <v>1.3227</v>
      </c>
      <c r="N25" s="51">
        <v>1.1318999999999999</v>
      </c>
      <c r="O25" s="50">
        <v>110.07</v>
      </c>
      <c r="P25" s="43">
        <v>0.76</v>
      </c>
      <c r="Q25" s="43">
        <v>0.75</v>
      </c>
      <c r="R25" s="49">
        <f t="shared" si="3"/>
        <v>0.88347027122537336</v>
      </c>
      <c r="S25" s="48">
        <v>1.3287</v>
      </c>
    </row>
    <row r="26" spans="2:19">
      <c r="B26" s="47">
        <v>43550</v>
      </c>
      <c r="C26" s="46">
        <v>0.5</v>
      </c>
      <c r="D26" s="45">
        <v>1</v>
      </c>
      <c r="E26" s="44">
        <f t="shared" si="0"/>
        <v>0.75</v>
      </c>
      <c r="F26" s="46">
        <v>0.5</v>
      </c>
      <c r="G26" s="45">
        <v>1</v>
      </c>
      <c r="H26" s="44">
        <f t="shared" si="1"/>
        <v>0.75</v>
      </c>
      <c r="I26" s="46">
        <v>0.5</v>
      </c>
      <c r="J26" s="45">
        <v>1</v>
      </c>
      <c r="K26" s="44">
        <f t="shared" si="2"/>
        <v>0.75</v>
      </c>
      <c r="L26" s="52">
        <v>1</v>
      </c>
      <c r="M26" s="51">
        <v>1.3243</v>
      </c>
      <c r="N26" s="51">
        <v>1.1288</v>
      </c>
      <c r="O26" s="50">
        <v>110.48</v>
      </c>
      <c r="P26" s="43">
        <v>0.76</v>
      </c>
      <c r="Q26" s="43">
        <v>0.75</v>
      </c>
      <c r="R26" s="49">
        <f t="shared" si="3"/>
        <v>0.88589652728561297</v>
      </c>
      <c r="S26" s="48">
        <v>1.3304</v>
      </c>
    </row>
    <row r="27" spans="2:19">
      <c r="B27" s="47">
        <v>43551</v>
      </c>
      <c r="C27" s="46">
        <v>0.5</v>
      </c>
      <c r="D27" s="45">
        <v>1</v>
      </c>
      <c r="E27" s="44">
        <f t="shared" si="0"/>
        <v>0.75</v>
      </c>
      <c r="F27" s="46">
        <v>0.5</v>
      </c>
      <c r="G27" s="45">
        <v>1</v>
      </c>
      <c r="H27" s="44">
        <f t="shared" si="1"/>
        <v>0.75</v>
      </c>
      <c r="I27" s="46">
        <v>0.5</v>
      </c>
      <c r="J27" s="45">
        <v>1</v>
      </c>
      <c r="K27" s="44">
        <f t="shared" si="2"/>
        <v>0.75</v>
      </c>
      <c r="L27" s="52">
        <v>1</v>
      </c>
      <c r="M27" s="51">
        <v>1.3240000000000001</v>
      </c>
      <c r="N27" s="51">
        <v>1.1272</v>
      </c>
      <c r="O27" s="50">
        <v>110.47</v>
      </c>
      <c r="P27" s="43">
        <v>0.76</v>
      </c>
      <c r="Q27" s="43">
        <v>0.75</v>
      </c>
      <c r="R27" s="49">
        <f t="shared" si="3"/>
        <v>0.88715400993612492</v>
      </c>
      <c r="S27" s="48">
        <v>1.3299000000000001</v>
      </c>
    </row>
    <row r="28" spans="2:19">
      <c r="B28" s="47">
        <v>43552</v>
      </c>
      <c r="C28" s="46">
        <v>0.5</v>
      </c>
      <c r="D28" s="45">
        <v>1</v>
      </c>
      <c r="E28" s="44">
        <f t="shared" si="0"/>
        <v>0.75</v>
      </c>
      <c r="F28" s="46">
        <v>0.5</v>
      </c>
      <c r="G28" s="45">
        <v>1</v>
      </c>
      <c r="H28" s="44">
        <f t="shared" si="1"/>
        <v>0.75</v>
      </c>
      <c r="I28" s="46">
        <v>0.5</v>
      </c>
      <c r="J28" s="45">
        <v>1</v>
      </c>
      <c r="K28" s="44">
        <f t="shared" si="2"/>
        <v>0.75</v>
      </c>
      <c r="L28" s="52">
        <v>1</v>
      </c>
      <c r="M28" s="51">
        <v>1.3121</v>
      </c>
      <c r="N28" s="51">
        <v>1.1222000000000001</v>
      </c>
      <c r="O28" s="50">
        <v>110.52</v>
      </c>
      <c r="P28" s="43">
        <v>0.76</v>
      </c>
      <c r="Q28" s="43">
        <v>0.76</v>
      </c>
      <c r="R28" s="49">
        <f t="shared" si="3"/>
        <v>0.89110675458919975</v>
      </c>
      <c r="S28" s="48">
        <v>1.3180000000000001</v>
      </c>
    </row>
    <row r="29" spans="2:19">
      <c r="B29" s="47">
        <v>43553</v>
      </c>
      <c r="C29" s="46">
        <v>0.5</v>
      </c>
      <c r="D29" s="45">
        <v>1</v>
      </c>
      <c r="E29" s="44">
        <f t="shared" si="0"/>
        <v>0.75</v>
      </c>
      <c r="F29" s="46">
        <v>0.5</v>
      </c>
      <c r="G29" s="45">
        <v>1</v>
      </c>
      <c r="H29" s="44">
        <f t="shared" si="1"/>
        <v>0.75</v>
      </c>
      <c r="I29" s="46">
        <v>0.5</v>
      </c>
      <c r="J29" s="45">
        <v>1</v>
      </c>
      <c r="K29" s="44">
        <f t="shared" si="2"/>
        <v>0.75</v>
      </c>
      <c r="L29" s="52">
        <v>1</v>
      </c>
      <c r="M29" s="51">
        <v>1.3092999999999999</v>
      </c>
      <c r="N29" s="51">
        <v>1.1232</v>
      </c>
      <c r="O29" s="50">
        <v>110.82</v>
      </c>
      <c r="P29" s="43">
        <v>0.76</v>
      </c>
      <c r="Q29" s="43">
        <v>0.76</v>
      </c>
      <c r="R29" s="49">
        <f t="shared" si="3"/>
        <v>0.8903133903133903</v>
      </c>
      <c r="S29" s="48">
        <v>1.3151999999999999</v>
      </c>
    </row>
    <row r="30" spans="2:19" s="10" customFormat="1">
      <c r="B30" s="42" t="s">
        <v>11</v>
      </c>
      <c r="C30" s="41">
        <f>ROUND(AVERAGE(C9:C29),2)</f>
        <v>0.5</v>
      </c>
      <c r="D30" s="40">
        <f>ROUND(AVERAGE(D9:D29),2)</f>
        <v>1</v>
      </c>
      <c r="E30" s="39">
        <f>ROUND(AVERAGE(C30:D30),2)</f>
        <v>0.75</v>
      </c>
      <c r="F30" s="41">
        <f>ROUND(AVERAGE(F9:F29),2)</f>
        <v>0.5</v>
      </c>
      <c r="G30" s="40">
        <f>ROUND(AVERAGE(G9:G29),2)</f>
        <v>1</v>
      </c>
      <c r="H30" s="39">
        <f>ROUND(AVERAGE(F30:G30),2)</f>
        <v>0.75</v>
      </c>
      <c r="I30" s="41">
        <f>ROUND(AVERAGE(I9:I29),2)</f>
        <v>0.5</v>
      </c>
      <c r="J30" s="40">
        <f>ROUND(AVERAGE(J9:J29),2)</f>
        <v>1</v>
      </c>
      <c r="K30" s="39">
        <f>ROUND(AVERAGE(I30:J30),2)</f>
        <v>0.75</v>
      </c>
      <c r="L30" s="38">
        <f>ROUND(AVERAGE(L9:L29),2)</f>
        <v>1</v>
      </c>
      <c r="M30" s="37">
        <f>ROUND(AVERAGE(M9:M29),4)</f>
        <v>1.3170999999999999</v>
      </c>
      <c r="N30" s="36">
        <f>ROUND(AVERAGE(N9:N29),4)</f>
        <v>1.1302000000000001</v>
      </c>
      <c r="O30" s="175">
        <f>ROUND(AVERAGE(O9:O29),2)</f>
        <v>111.19</v>
      </c>
      <c r="P30" s="35">
        <f>AVERAGE(P9:P29)</f>
        <v>0.75952380952380938</v>
      </c>
      <c r="Q30" s="35">
        <f>AVERAGE(Q9:Q29)</f>
        <v>0.75571428571428556</v>
      </c>
      <c r="R30" s="35">
        <f>AVERAGE(R9:R29)</f>
        <v>0.88478811216975806</v>
      </c>
      <c r="S30" s="34">
        <f>AVERAGE(S9:S29)</f>
        <v>1.3231380952380956</v>
      </c>
    </row>
    <row r="31" spans="2:19" s="5" customFormat="1">
      <c r="B31" s="33" t="s">
        <v>12</v>
      </c>
      <c r="C31" s="32">
        <f t="shared" ref="C31:S31" si="4">MAX(C9:C29)</f>
        <v>0.5</v>
      </c>
      <c r="D31" s="31">
        <f t="shared" si="4"/>
        <v>1</v>
      </c>
      <c r="E31" s="30">
        <f t="shared" si="4"/>
        <v>0.75</v>
      </c>
      <c r="F31" s="32">
        <f t="shared" si="4"/>
        <v>0.5</v>
      </c>
      <c r="G31" s="31">
        <f t="shared" si="4"/>
        <v>1</v>
      </c>
      <c r="H31" s="30">
        <f t="shared" si="4"/>
        <v>0.75</v>
      </c>
      <c r="I31" s="32">
        <f t="shared" si="4"/>
        <v>0.5</v>
      </c>
      <c r="J31" s="31">
        <f t="shared" si="4"/>
        <v>1</v>
      </c>
      <c r="K31" s="30">
        <f t="shared" si="4"/>
        <v>0.75</v>
      </c>
      <c r="L31" s="29">
        <f t="shared" si="4"/>
        <v>1</v>
      </c>
      <c r="M31" s="28">
        <f t="shared" si="4"/>
        <v>1.3277000000000001</v>
      </c>
      <c r="N31" s="27">
        <f t="shared" si="4"/>
        <v>1.1385000000000001</v>
      </c>
      <c r="O31" s="26">
        <f t="shared" si="4"/>
        <v>111.95</v>
      </c>
      <c r="P31" s="25">
        <f t="shared" si="4"/>
        <v>0.77</v>
      </c>
      <c r="Q31" s="25">
        <f t="shared" si="4"/>
        <v>0.76</v>
      </c>
      <c r="R31" s="25">
        <f t="shared" si="4"/>
        <v>0.89110675458919975</v>
      </c>
      <c r="S31" s="24">
        <f t="shared" si="4"/>
        <v>1.3337000000000001</v>
      </c>
    </row>
    <row r="32" spans="2:19" s="5" customFormat="1" ht="13.5" thickBot="1">
      <c r="B32" s="23" t="s">
        <v>13</v>
      </c>
      <c r="C32" s="22">
        <f t="shared" ref="C32:S32" si="5">MIN(C9:C29)</f>
        <v>0.5</v>
      </c>
      <c r="D32" s="21">
        <f t="shared" si="5"/>
        <v>1</v>
      </c>
      <c r="E32" s="20">
        <f t="shared" si="5"/>
        <v>0.75</v>
      </c>
      <c r="F32" s="22">
        <f t="shared" si="5"/>
        <v>0.5</v>
      </c>
      <c r="G32" s="21">
        <f t="shared" si="5"/>
        <v>1</v>
      </c>
      <c r="H32" s="20">
        <f t="shared" si="5"/>
        <v>0.75</v>
      </c>
      <c r="I32" s="22">
        <f t="shared" si="5"/>
        <v>0.5</v>
      </c>
      <c r="J32" s="21">
        <f t="shared" si="5"/>
        <v>1</v>
      </c>
      <c r="K32" s="20">
        <f t="shared" si="5"/>
        <v>0.75</v>
      </c>
      <c r="L32" s="19">
        <f t="shared" si="5"/>
        <v>1</v>
      </c>
      <c r="M32" s="18">
        <f t="shared" si="5"/>
        <v>1.3048999999999999</v>
      </c>
      <c r="N32" s="17">
        <f t="shared" si="5"/>
        <v>1.1222000000000001</v>
      </c>
      <c r="O32" s="16">
        <f t="shared" si="5"/>
        <v>110.07</v>
      </c>
      <c r="P32" s="15">
        <f t="shared" si="5"/>
        <v>0.75</v>
      </c>
      <c r="Q32" s="15">
        <f t="shared" si="5"/>
        <v>0.75</v>
      </c>
      <c r="R32" s="15">
        <f t="shared" si="5"/>
        <v>0.87834870443566093</v>
      </c>
      <c r="S32" s="14">
        <f t="shared" si="5"/>
        <v>1.3109</v>
      </c>
    </row>
    <row r="34" spans="2:14">
      <c r="B34" s="7" t="s">
        <v>14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  <row r="35" spans="2:14">
      <c r="B35" s="7" t="s">
        <v>15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14</vt:i4>
      </vt:variant>
    </vt:vector>
  </HeadingPairs>
  <TitlesOfParts>
    <vt:vector size="14" baseType="lpstr">
      <vt:lpstr>Copper</vt:lpstr>
      <vt:lpstr>Aluminium Alloy</vt:lpstr>
      <vt:lpstr>NA Alloy</vt:lpstr>
      <vt:lpstr>Primary Aluminium</vt:lpstr>
      <vt:lpstr>Zinc</vt:lpstr>
      <vt:lpstr>Nickel</vt:lpstr>
      <vt:lpstr>Lead</vt:lpstr>
      <vt:lpstr>Tin</vt:lpstr>
      <vt:lpstr>Global Steel</vt:lpstr>
      <vt:lpstr>Cobalt</vt:lpstr>
      <vt:lpstr>Molybdenum</vt:lpstr>
      <vt:lpstr>ABR</vt:lpstr>
      <vt:lpstr>ABR Avg</vt:lpstr>
      <vt:lpstr>Averages Inc. Euro Eq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LMEprice Averages Export for Global Steel</dc:title>
  <dc:creator>kiran.kaur</dc:creator>
  <cp:lastModifiedBy>김은희</cp:lastModifiedBy>
  <cp:lastPrinted>2011-08-25T10:07:39Z</cp:lastPrinted>
  <dcterms:created xsi:type="dcterms:W3CDTF">2012-05-31T12:49:12Z</dcterms:created>
  <dcterms:modified xsi:type="dcterms:W3CDTF">2019-04-02T00:16:47Z</dcterms:modified>
</cp:coreProperties>
</file>