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1460" windowHeight="6045" firstSheet="11" activeTab="15"/>
  </bookViews>
  <sheets>
    <sheet name="08년" sheetId="19" r:id="rId1"/>
    <sheet name="09년" sheetId="14" r:id="rId2"/>
    <sheet name="10년" sheetId="13" r:id="rId3"/>
    <sheet name="11년" sheetId="20" r:id="rId4"/>
    <sheet name="12년" sheetId="21" r:id="rId5"/>
    <sheet name="13년" sheetId="22" r:id="rId6"/>
    <sheet name="14년" sheetId="23" r:id="rId7"/>
    <sheet name="15년" sheetId="24" r:id="rId8"/>
    <sheet name="16년(old)" sheetId="27" r:id="rId9"/>
    <sheet name="16년(new)" sheetId="30" r:id="rId10"/>
    <sheet name="17년(old)" sheetId="25" r:id="rId11"/>
    <sheet name="17년(new)" sheetId="28" r:id="rId12"/>
    <sheet name="18년(new)" sheetId="31" r:id="rId13"/>
    <sheet name="19년(new)" sheetId="32" r:id="rId14"/>
    <sheet name="20년(new)" sheetId="33" r:id="rId15"/>
    <sheet name="21년(new)" sheetId="34" r:id="rId16"/>
  </sheets>
  <definedNames>
    <definedName name="_xlnm.Print_Titles" localSheetId="4">'12년'!$4:$4</definedName>
    <definedName name="_xlnm.Print_Titles" localSheetId="7">'15년'!$1:$4</definedName>
    <definedName name="_xlnm.Print_Titles" localSheetId="9">'16년(new)'!$1:$4</definedName>
    <definedName name="_xlnm.Print_Titles" localSheetId="8">'16년(old)'!$1:$4</definedName>
    <definedName name="_xlnm.Print_Titles" localSheetId="11">'17년(new)'!$1:$4</definedName>
    <definedName name="_xlnm.Print_Titles" localSheetId="10">'17년(old)'!$1:$4</definedName>
    <definedName name="_xlnm.Print_Titles" localSheetId="12">'18년(new)'!$1:$4</definedName>
    <definedName name="_xlnm.Print_Titles" localSheetId="13">'19년(new)'!$1:$4</definedName>
    <definedName name="_xlnm.Print_Titles" localSheetId="14">'20년(new)'!$1:$4</definedName>
    <definedName name="_xlnm.Print_Titles" localSheetId="15">'21년(new)'!$1:$4</definedName>
  </definedNames>
  <calcPr calcId="125725"/>
</workbook>
</file>

<file path=xl/calcChain.xml><?xml version="1.0" encoding="utf-8"?>
<calcChain xmlns="http://schemas.openxmlformats.org/spreadsheetml/2006/main">
  <c r="R48" i="34"/>
  <c r="Q48"/>
  <c r="P48"/>
  <c r="N48"/>
  <c r="M48"/>
  <c r="L48"/>
  <c r="I48"/>
  <c r="H48"/>
  <c r="G48"/>
  <c r="E48"/>
  <c r="D48"/>
  <c r="C48"/>
  <c r="R47"/>
  <c r="Q47"/>
  <c r="P47"/>
  <c r="N47"/>
  <c r="M47"/>
  <c r="L47"/>
  <c r="I47"/>
  <c r="H47"/>
  <c r="G47"/>
  <c r="E47"/>
  <c r="D47"/>
  <c r="C47"/>
  <c r="R46"/>
  <c r="Q46"/>
  <c r="P46"/>
  <c r="N46"/>
  <c r="M46"/>
  <c r="L46"/>
  <c r="I46"/>
  <c r="H46"/>
  <c r="G46"/>
  <c r="E46"/>
  <c r="D46"/>
  <c r="C46"/>
  <c r="R45"/>
  <c r="Q45"/>
  <c r="Q55" s="1"/>
  <c r="P45"/>
  <c r="N45"/>
  <c r="M45"/>
  <c r="L45"/>
  <c r="I45"/>
  <c r="H45"/>
  <c r="G45"/>
  <c r="E45"/>
  <c r="D45"/>
  <c r="C45"/>
  <c r="S43"/>
  <c r="T43" s="1"/>
  <c r="U43" s="1"/>
  <c r="O43"/>
  <c r="J43"/>
  <c r="K43" s="1"/>
  <c r="F43"/>
  <c r="S42"/>
  <c r="T42" s="1"/>
  <c r="O42"/>
  <c r="J42"/>
  <c r="F42"/>
  <c r="T41"/>
  <c r="S41"/>
  <c r="O41"/>
  <c r="J41"/>
  <c r="F41"/>
  <c r="S40"/>
  <c r="T40" s="1"/>
  <c r="O40"/>
  <c r="J40"/>
  <c r="F40"/>
  <c r="S39"/>
  <c r="O39"/>
  <c r="T39" s="1"/>
  <c r="J39"/>
  <c r="F39"/>
  <c r="S34"/>
  <c r="T34" s="1"/>
  <c r="U34" s="1"/>
  <c r="O34"/>
  <c r="J34"/>
  <c r="F34"/>
  <c r="S33"/>
  <c r="O33"/>
  <c r="T33" s="1"/>
  <c r="J33"/>
  <c r="F33"/>
  <c r="S32"/>
  <c r="T32" s="1"/>
  <c r="O32"/>
  <c r="J32"/>
  <c r="F32"/>
  <c r="S31"/>
  <c r="T31" s="1"/>
  <c r="O31"/>
  <c r="J31"/>
  <c r="F31"/>
  <c r="S30"/>
  <c r="T30" s="1"/>
  <c r="O30"/>
  <c r="J30"/>
  <c r="F30"/>
  <c r="T29"/>
  <c r="U29" s="1"/>
  <c r="S29"/>
  <c r="O29"/>
  <c r="J29"/>
  <c r="K29" s="1"/>
  <c r="F29"/>
  <c r="S28"/>
  <c r="O28"/>
  <c r="J28"/>
  <c r="F28"/>
  <c r="S27"/>
  <c r="O27"/>
  <c r="J27"/>
  <c r="F27"/>
  <c r="S26"/>
  <c r="O26"/>
  <c r="J26"/>
  <c r="F26"/>
  <c r="S25"/>
  <c r="O25"/>
  <c r="T25" s="1"/>
  <c r="J25"/>
  <c r="F25"/>
  <c r="S24"/>
  <c r="T24" s="1"/>
  <c r="U24" s="1"/>
  <c r="O24"/>
  <c r="J24"/>
  <c r="F24"/>
  <c r="S23"/>
  <c r="O23"/>
  <c r="T23" s="1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O16"/>
  <c r="J16"/>
  <c r="F16"/>
  <c r="T15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O11"/>
  <c r="J11"/>
  <c r="F11"/>
  <c r="S10"/>
  <c r="O10"/>
  <c r="J10"/>
  <c r="F10"/>
  <c r="T9"/>
  <c r="U9" s="1"/>
  <c r="S9"/>
  <c r="O9"/>
  <c r="J9"/>
  <c r="K9" s="1"/>
  <c r="F9"/>
  <c r="S8"/>
  <c r="S48" s="1"/>
  <c r="O8"/>
  <c r="J8"/>
  <c r="F8"/>
  <c r="S7"/>
  <c r="O7"/>
  <c r="J7"/>
  <c r="F7"/>
  <c r="S6"/>
  <c r="O6"/>
  <c r="J6"/>
  <c r="F6"/>
  <c r="S5"/>
  <c r="O5"/>
  <c r="J5"/>
  <c r="F5"/>
  <c r="R48" i="33"/>
  <c r="R53" i="34" s="1"/>
  <c r="Q48" i="33"/>
  <c r="Q53" s="1"/>
  <c r="P48"/>
  <c r="P53" s="1"/>
  <c r="N48"/>
  <c r="N53" s="1"/>
  <c r="M48"/>
  <c r="M53" i="34" s="1"/>
  <c r="L48" i="33"/>
  <c r="I48"/>
  <c r="I53" s="1"/>
  <c r="H48"/>
  <c r="G48"/>
  <c r="E48"/>
  <c r="E53" i="34" s="1"/>
  <c r="D48" i="33"/>
  <c r="D53" s="1"/>
  <c r="C48"/>
  <c r="R47"/>
  <c r="R52" i="34" s="1"/>
  <c r="Q47" i="33"/>
  <c r="Q52" s="1"/>
  <c r="P47"/>
  <c r="P52" s="1"/>
  <c r="N47"/>
  <c r="N52" i="34" s="1"/>
  <c r="M47" i="33"/>
  <c r="M52" i="34" s="1"/>
  <c r="L47" i="33"/>
  <c r="L52" i="34" s="1"/>
  <c r="I47" i="33"/>
  <c r="I52" s="1"/>
  <c r="H47"/>
  <c r="G47"/>
  <c r="E47"/>
  <c r="D47"/>
  <c r="D52" s="1"/>
  <c r="C47"/>
  <c r="R46"/>
  <c r="R51" i="34" s="1"/>
  <c r="Q46" i="33"/>
  <c r="Q51" i="34" s="1"/>
  <c r="P46" i="33"/>
  <c r="P51" s="1"/>
  <c r="N46"/>
  <c r="N51" i="34" s="1"/>
  <c r="M46" i="33"/>
  <c r="M51" i="34" s="1"/>
  <c r="L46" i="33"/>
  <c r="I46"/>
  <c r="I51" s="1"/>
  <c r="H46"/>
  <c r="G46"/>
  <c r="E46"/>
  <c r="D46"/>
  <c r="D51" s="1"/>
  <c r="C46"/>
  <c r="R45"/>
  <c r="Q45"/>
  <c r="Q50" s="1"/>
  <c r="P45"/>
  <c r="P50" s="1"/>
  <c r="N45"/>
  <c r="N50" i="34" s="1"/>
  <c r="M45" i="33"/>
  <c r="M50" i="34" s="1"/>
  <c r="L45" i="33"/>
  <c r="I45"/>
  <c r="I50" s="1"/>
  <c r="H45"/>
  <c r="G45"/>
  <c r="E45"/>
  <c r="D45"/>
  <c r="D50" s="1"/>
  <c r="C45"/>
  <c r="S43"/>
  <c r="T43" s="1"/>
  <c r="U43" s="1"/>
  <c r="O43"/>
  <c r="J43"/>
  <c r="F43"/>
  <c r="S42"/>
  <c r="O42"/>
  <c r="J42"/>
  <c r="F42"/>
  <c r="S41"/>
  <c r="O4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S16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S11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J6"/>
  <c r="F6"/>
  <c r="S5"/>
  <c r="O5"/>
  <c r="J5"/>
  <c r="F5"/>
  <c r="R48" i="32"/>
  <c r="Q48"/>
  <c r="P48"/>
  <c r="N48"/>
  <c r="M48"/>
  <c r="M53" s="1"/>
  <c r="L48"/>
  <c r="I48"/>
  <c r="H48"/>
  <c r="G48"/>
  <c r="G53" s="1"/>
  <c r="E48"/>
  <c r="D48"/>
  <c r="C48"/>
  <c r="R47"/>
  <c r="Q47"/>
  <c r="P47"/>
  <c r="N47"/>
  <c r="M47"/>
  <c r="M52" s="1"/>
  <c r="L47"/>
  <c r="I47"/>
  <c r="H47"/>
  <c r="G47"/>
  <c r="G52" s="1"/>
  <c r="E47"/>
  <c r="D47"/>
  <c r="C47"/>
  <c r="R46"/>
  <c r="R51" s="1"/>
  <c r="Q46"/>
  <c r="P46"/>
  <c r="N46"/>
  <c r="M46"/>
  <c r="M51" s="1"/>
  <c r="L46"/>
  <c r="I46"/>
  <c r="H46"/>
  <c r="G46"/>
  <c r="G51" s="1"/>
  <c r="E46"/>
  <c r="D46"/>
  <c r="C46"/>
  <c r="R45"/>
  <c r="C55" i="33" s="1"/>
  <c r="Q45" i="32"/>
  <c r="P45"/>
  <c r="N45"/>
  <c r="M45"/>
  <c r="M50" s="1"/>
  <c r="L45"/>
  <c r="I45"/>
  <c r="H45"/>
  <c r="G45"/>
  <c r="G50" s="1"/>
  <c r="E45"/>
  <c r="D45"/>
  <c r="C45"/>
  <c r="S43"/>
  <c r="T43" s="1"/>
  <c r="U43" s="1"/>
  <c r="O43"/>
  <c r="J43"/>
  <c r="F43"/>
  <c r="K43" s="1"/>
  <c r="S42"/>
  <c r="O42"/>
  <c r="J42"/>
  <c r="F42"/>
  <c r="S41"/>
  <c r="O4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J6"/>
  <c r="F6"/>
  <c r="S5"/>
  <c r="O5"/>
  <c r="J5"/>
  <c r="F5"/>
  <c r="R48" i="31"/>
  <c r="Q48"/>
  <c r="P48"/>
  <c r="N48"/>
  <c r="M48"/>
  <c r="L48"/>
  <c r="I48"/>
  <c r="H48"/>
  <c r="G48"/>
  <c r="E48"/>
  <c r="D48"/>
  <c r="C48"/>
  <c r="R47"/>
  <c r="Q47"/>
  <c r="P47"/>
  <c r="N47"/>
  <c r="M47"/>
  <c r="L47"/>
  <c r="I47"/>
  <c r="H47"/>
  <c r="G47"/>
  <c r="E47"/>
  <c r="D47"/>
  <c r="C47"/>
  <c r="R46"/>
  <c r="Q46"/>
  <c r="P46"/>
  <c r="N46"/>
  <c r="M46"/>
  <c r="L46"/>
  <c r="I46"/>
  <c r="H46"/>
  <c r="G46"/>
  <c r="E46"/>
  <c r="D46"/>
  <c r="C46"/>
  <c r="R45"/>
  <c r="Q45"/>
  <c r="P45"/>
  <c r="N45"/>
  <c r="M45"/>
  <c r="L45"/>
  <c r="I45"/>
  <c r="H45"/>
  <c r="G45"/>
  <c r="E45"/>
  <c r="D45"/>
  <c r="C45"/>
  <c r="S43"/>
  <c r="T43" s="1"/>
  <c r="U43" s="1"/>
  <c r="O43"/>
  <c r="J43"/>
  <c r="F43"/>
  <c r="K43" s="1"/>
  <c r="S42"/>
  <c r="O42"/>
  <c r="J42"/>
  <c r="F42"/>
  <c r="S41"/>
  <c r="O4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S16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J6"/>
  <c r="F6"/>
  <c r="S5"/>
  <c r="O5"/>
  <c r="J5"/>
  <c r="F5"/>
  <c r="R48" i="30"/>
  <c r="Q48"/>
  <c r="P48"/>
  <c r="N48"/>
  <c r="M48"/>
  <c r="L48"/>
  <c r="I48"/>
  <c r="H48"/>
  <c r="G48"/>
  <c r="E48"/>
  <c r="D48"/>
  <c r="C48"/>
  <c r="R47"/>
  <c r="Q47"/>
  <c r="P47"/>
  <c r="N47"/>
  <c r="M47"/>
  <c r="L47"/>
  <c r="I47"/>
  <c r="H47"/>
  <c r="G47"/>
  <c r="E47"/>
  <c r="D47"/>
  <c r="C47"/>
  <c r="R46"/>
  <c r="Q46"/>
  <c r="P46"/>
  <c r="N46"/>
  <c r="M46"/>
  <c r="L46"/>
  <c r="I46"/>
  <c r="H46"/>
  <c r="G46"/>
  <c r="E46"/>
  <c r="D46"/>
  <c r="C46"/>
  <c r="R45"/>
  <c r="Q45"/>
  <c r="P45"/>
  <c r="N45"/>
  <c r="M45"/>
  <c r="L45"/>
  <c r="I45"/>
  <c r="H45"/>
  <c r="G45"/>
  <c r="E45"/>
  <c r="D45"/>
  <c r="C45"/>
  <c r="S43"/>
  <c r="T43" s="1"/>
  <c r="U43" s="1"/>
  <c r="O43"/>
  <c r="J43"/>
  <c r="K43" s="1"/>
  <c r="F43"/>
  <c r="S42"/>
  <c r="O42"/>
  <c r="J42"/>
  <c r="F42"/>
  <c r="S41"/>
  <c r="O4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S26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S16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J6"/>
  <c r="F6"/>
  <c r="S5"/>
  <c r="O5"/>
  <c r="J5"/>
  <c r="F5"/>
  <c r="D45" i="28"/>
  <c r="E45"/>
  <c r="G45"/>
  <c r="H45"/>
  <c r="I45"/>
  <c r="L45"/>
  <c r="M45"/>
  <c r="N45"/>
  <c r="P45"/>
  <c r="Q45"/>
  <c r="R45"/>
  <c r="D46"/>
  <c r="E46"/>
  <c r="G46"/>
  <c r="H46"/>
  <c r="I46"/>
  <c r="L46"/>
  <c r="M46"/>
  <c r="N46"/>
  <c r="P46"/>
  <c r="Q46"/>
  <c r="R46"/>
  <c r="D47"/>
  <c r="E47"/>
  <c r="G47"/>
  <c r="H47"/>
  <c r="I47"/>
  <c r="L47"/>
  <c r="M47"/>
  <c r="N47"/>
  <c r="P47"/>
  <c r="Q47"/>
  <c r="R47"/>
  <c r="D48"/>
  <c r="E48"/>
  <c r="G48"/>
  <c r="H48"/>
  <c r="I48"/>
  <c r="L48"/>
  <c r="M48"/>
  <c r="N48"/>
  <c r="P48"/>
  <c r="Q48"/>
  <c r="R48"/>
  <c r="C46"/>
  <c r="C47"/>
  <c r="C48"/>
  <c r="C45"/>
  <c r="S43"/>
  <c r="T43" s="1"/>
  <c r="U43" s="1"/>
  <c r="O43"/>
  <c r="J43"/>
  <c r="K43" s="1"/>
  <c r="F43"/>
  <c r="S42"/>
  <c r="O42"/>
  <c r="J42"/>
  <c r="F42"/>
  <c r="S41"/>
  <c r="O41"/>
  <c r="J41"/>
  <c r="F41"/>
  <c r="S40"/>
  <c r="O40"/>
  <c r="J40"/>
  <c r="F40"/>
  <c r="S39"/>
  <c r="O39"/>
  <c r="J39"/>
  <c r="F39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O26"/>
  <c r="J26"/>
  <c r="F26"/>
  <c r="S25"/>
  <c r="O25"/>
  <c r="J25"/>
  <c r="F25"/>
  <c r="S19"/>
  <c r="T19" s="1"/>
  <c r="U19" s="1"/>
  <c r="O19"/>
  <c r="J19"/>
  <c r="F19"/>
  <c r="S18"/>
  <c r="O18"/>
  <c r="J18"/>
  <c r="F18"/>
  <c r="S17"/>
  <c r="O17"/>
  <c r="J17"/>
  <c r="F17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J6"/>
  <c r="F6"/>
  <c r="S5"/>
  <c r="O5"/>
  <c r="J5"/>
  <c r="F5"/>
  <c r="R53" i="27"/>
  <c r="Q53"/>
  <c r="P53"/>
  <c r="N53"/>
  <c r="M53"/>
  <c r="L53"/>
  <c r="I53"/>
  <c r="H53"/>
  <c r="G53"/>
  <c r="E53"/>
  <c r="D53"/>
  <c r="C53"/>
  <c r="R52"/>
  <c r="Q52"/>
  <c r="P52"/>
  <c r="N52"/>
  <c r="M52"/>
  <c r="L52"/>
  <c r="I52"/>
  <c r="H52"/>
  <c r="G52"/>
  <c r="E52"/>
  <c r="D52"/>
  <c r="C52"/>
  <c r="R51"/>
  <c r="Q51"/>
  <c r="P51"/>
  <c r="N51"/>
  <c r="M51"/>
  <c r="L51"/>
  <c r="I51"/>
  <c r="H51"/>
  <c r="G51"/>
  <c r="E51"/>
  <c r="D51"/>
  <c r="C51"/>
  <c r="R50"/>
  <c r="Q50"/>
  <c r="P50"/>
  <c r="N50"/>
  <c r="M50"/>
  <c r="L50"/>
  <c r="I50"/>
  <c r="H50"/>
  <c r="G50"/>
  <c r="E50"/>
  <c r="D50"/>
  <c r="C50"/>
  <c r="S48"/>
  <c r="T48" s="1"/>
  <c r="U48" s="1"/>
  <c r="O48"/>
  <c r="J48"/>
  <c r="F48"/>
  <c r="S47"/>
  <c r="O47"/>
  <c r="J47"/>
  <c r="K47" s="1"/>
  <c r="F47"/>
  <c r="S46"/>
  <c r="O46"/>
  <c r="J46"/>
  <c r="F46"/>
  <c r="S45"/>
  <c r="O45"/>
  <c r="J45"/>
  <c r="K45" s="1"/>
  <c r="F45"/>
  <c r="S44"/>
  <c r="O44"/>
  <c r="J44"/>
  <c r="F44"/>
  <c r="S39"/>
  <c r="T39" s="1"/>
  <c r="U39" s="1"/>
  <c r="O39"/>
  <c r="J39"/>
  <c r="F39"/>
  <c r="S38"/>
  <c r="O38"/>
  <c r="J38"/>
  <c r="F38"/>
  <c r="S37"/>
  <c r="O37"/>
  <c r="J37"/>
  <c r="F37"/>
  <c r="S36"/>
  <c r="O36"/>
  <c r="J36"/>
  <c r="F36"/>
  <c r="S35"/>
  <c r="O35"/>
  <c r="J35"/>
  <c r="F35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K29" s="1"/>
  <c r="S28"/>
  <c r="O28"/>
  <c r="J28"/>
  <c r="F28"/>
  <c r="K28" s="1"/>
  <c r="S27"/>
  <c r="O27"/>
  <c r="J27"/>
  <c r="F27"/>
  <c r="K27" s="1"/>
  <c r="K26" s="1"/>
  <c r="S26"/>
  <c r="O26"/>
  <c r="J26"/>
  <c r="F26"/>
  <c r="S25"/>
  <c r="O25"/>
  <c r="J25"/>
  <c r="F25"/>
  <c r="S24"/>
  <c r="T24" s="1"/>
  <c r="U24" s="1"/>
  <c r="O24"/>
  <c r="J24"/>
  <c r="F24"/>
  <c r="K24" s="1"/>
  <c r="S23"/>
  <c r="O23"/>
  <c r="J23"/>
  <c r="F23"/>
  <c r="K23" s="1"/>
  <c r="S22"/>
  <c r="O22"/>
  <c r="J22"/>
  <c r="F22"/>
  <c r="K22" s="1"/>
  <c r="O21"/>
  <c r="J21"/>
  <c r="K21" s="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S16"/>
  <c r="O16"/>
  <c r="J16"/>
  <c r="F16"/>
  <c r="S15"/>
  <c r="O15"/>
  <c r="J15"/>
  <c r="K15" s="1"/>
  <c r="F15"/>
  <c r="S14"/>
  <c r="T14" s="1"/>
  <c r="U14" s="1"/>
  <c r="O14"/>
  <c r="J14"/>
  <c r="F14"/>
  <c r="S13"/>
  <c r="O13"/>
  <c r="J13"/>
  <c r="F13"/>
  <c r="S12"/>
  <c r="O12"/>
  <c r="J12"/>
  <c r="F12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O41" s="1"/>
  <c r="J6"/>
  <c r="J41" s="1"/>
  <c r="F6"/>
  <c r="S5"/>
  <c r="O5"/>
  <c r="O40" s="1"/>
  <c r="J5"/>
  <c r="J40" s="1"/>
  <c r="F5"/>
  <c r="L53" i="34" l="1"/>
  <c r="O48"/>
  <c r="T22"/>
  <c r="T20"/>
  <c r="T18"/>
  <c r="L51"/>
  <c r="L50"/>
  <c r="T7"/>
  <c r="K42"/>
  <c r="U42" s="1"/>
  <c r="H50"/>
  <c r="H53"/>
  <c r="H52"/>
  <c r="H51"/>
  <c r="K20"/>
  <c r="K12"/>
  <c r="G52"/>
  <c r="G53"/>
  <c r="G51"/>
  <c r="G50"/>
  <c r="E50"/>
  <c r="E51"/>
  <c r="F48"/>
  <c r="E52"/>
  <c r="E58"/>
  <c r="E57"/>
  <c r="G56"/>
  <c r="E56"/>
  <c r="E55"/>
  <c r="C55"/>
  <c r="K39"/>
  <c r="U39" s="1"/>
  <c r="N53"/>
  <c r="T16" i="33"/>
  <c r="I53" i="34"/>
  <c r="I52"/>
  <c r="I51"/>
  <c r="I50"/>
  <c r="D53"/>
  <c r="D52"/>
  <c r="D51"/>
  <c r="D50"/>
  <c r="C53"/>
  <c r="C52"/>
  <c r="C51"/>
  <c r="C50"/>
  <c r="K41"/>
  <c r="U41" s="1"/>
  <c r="K33"/>
  <c r="U33" s="1"/>
  <c r="K15"/>
  <c r="U15" s="1"/>
  <c r="K28"/>
  <c r="K17"/>
  <c r="F45"/>
  <c r="D58"/>
  <c r="D57"/>
  <c r="D56"/>
  <c r="D55"/>
  <c r="C58"/>
  <c r="C57"/>
  <c r="C56"/>
  <c r="R50"/>
  <c r="Q53"/>
  <c r="Q52"/>
  <c r="Q50"/>
  <c r="P53"/>
  <c r="P52"/>
  <c r="P51"/>
  <c r="P50"/>
  <c r="N57"/>
  <c r="P57"/>
  <c r="P58"/>
  <c r="H55"/>
  <c r="I55"/>
  <c r="I56"/>
  <c r="I58"/>
  <c r="F36"/>
  <c r="F47"/>
  <c r="K16"/>
  <c r="K21"/>
  <c r="K8"/>
  <c r="K22"/>
  <c r="K18"/>
  <c r="K19"/>
  <c r="K10"/>
  <c r="K14"/>
  <c r="P55"/>
  <c r="M58"/>
  <c r="T26"/>
  <c r="T27"/>
  <c r="T28"/>
  <c r="N58"/>
  <c r="N55"/>
  <c r="O45"/>
  <c r="O46"/>
  <c r="O47"/>
  <c r="N56"/>
  <c r="J46"/>
  <c r="J48"/>
  <c r="K30"/>
  <c r="U30" s="1"/>
  <c r="K32"/>
  <c r="U32" s="1"/>
  <c r="K34"/>
  <c r="K40"/>
  <c r="U40" s="1"/>
  <c r="L58"/>
  <c r="H58"/>
  <c r="J35"/>
  <c r="J36"/>
  <c r="J47"/>
  <c r="K24"/>
  <c r="K27"/>
  <c r="U27" s="1"/>
  <c r="H56"/>
  <c r="H57"/>
  <c r="K23"/>
  <c r="U23" s="1"/>
  <c r="K31"/>
  <c r="U31" s="1"/>
  <c r="K25"/>
  <c r="U25" s="1"/>
  <c r="S45"/>
  <c r="S47"/>
  <c r="T17"/>
  <c r="T13"/>
  <c r="T21"/>
  <c r="R55"/>
  <c r="K5"/>
  <c r="T8"/>
  <c r="S11"/>
  <c r="T11" s="1"/>
  <c r="T12"/>
  <c r="U12" s="1"/>
  <c r="K13"/>
  <c r="U13" s="1"/>
  <c r="F35"/>
  <c r="S35"/>
  <c r="O36"/>
  <c r="J45"/>
  <c r="G55"/>
  <c r="M55"/>
  <c r="M56"/>
  <c r="R56"/>
  <c r="G57"/>
  <c r="M57"/>
  <c r="R57"/>
  <c r="G58"/>
  <c r="R58"/>
  <c r="T5"/>
  <c r="S16"/>
  <c r="T16" s="1"/>
  <c r="O35"/>
  <c r="L55"/>
  <c r="L56"/>
  <c r="Q56"/>
  <c r="L57"/>
  <c r="Q57"/>
  <c r="Q58"/>
  <c r="F46"/>
  <c r="T6"/>
  <c r="K7"/>
  <c r="T10"/>
  <c r="P56"/>
  <c r="I57"/>
  <c r="R53" i="33"/>
  <c r="Q51"/>
  <c r="T12" i="27"/>
  <c r="T18"/>
  <c r="T36"/>
  <c r="T46"/>
  <c r="H50" i="32"/>
  <c r="N50"/>
  <c r="C51"/>
  <c r="H51"/>
  <c r="N51"/>
  <c r="H52"/>
  <c r="N52"/>
  <c r="C53"/>
  <c r="H53"/>
  <c r="N53"/>
  <c r="T8" i="27"/>
  <c r="T10"/>
  <c r="S11"/>
  <c r="T16"/>
  <c r="T20"/>
  <c r="T38"/>
  <c r="T44"/>
  <c r="T47"/>
  <c r="F40"/>
  <c r="F41"/>
  <c r="K48"/>
  <c r="K24" i="30"/>
  <c r="K29"/>
  <c r="D50" i="32"/>
  <c r="I50"/>
  <c r="P50"/>
  <c r="D51"/>
  <c r="I51"/>
  <c r="P51"/>
  <c r="D52"/>
  <c r="I52"/>
  <c r="P52"/>
  <c r="D53"/>
  <c r="I53"/>
  <c r="P53"/>
  <c r="E50" i="33"/>
  <c r="L50"/>
  <c r="E51"/>
  <c r="L51"/>
  <c r="E52"/>
  <c r="L52"/>
  <c r="E53"/>
  <c r="L53"/>
  <c r="T23" i="27"/>
  <c r="T25"/>
  <c r="T27"/>
  <c r="E50" i="32"/>
  <c r="L50"/>
  <c r="Q50"/>
  <c r="E51"/>
  <c r="L51"/>
  <c r="Q51"/>
  <c r="E52"/>
  <c r="L52"/>
  <c r="Q52"/>
  <c r="E53"/>
  <c r="L53"/>
  <c r="Q53"/>
  <c r="G50" i="33"/>
  <c r="M50"/>
  <c r="G51"/>
  <c r="M51"/>
  <c r="G52"/>
  <c r="M52"/>
  <c r="G53"/>
  <c r="M53"/>
  <c r="C50"/>
  <c r="H50"/>
  <c r="N50"/>
  <c r="C51"/>
  <c r="H51"/>
  <c r="N51"/>
  <c r="C52"/>
  <c r="H52"/>
  <c r="N52"/>
  <c r="C53"/>
  <c r="H53"/>
  <c r="T42"/>
  <c r="T33"/>
  <c r="T27"/>
  <c r="T18"/>
  <c r="T15"/>
  <c r="T12"/>
  <c r="T10"/>
  <c r="Q55"/>
  <c r="Q58"/>
  <c r="T6"/>
  <c r="T39"/>
  <c r="T25"/>
  <c r="T23"/>
  <c r="T22"/>
  <c r="O47"/>
  <c r="O52" i="34" s="1"/>
  <c r="T17" i="33"/>
  <c r="T40"/>
  <c r="T28"/>
  <c r="T21"/>
  <c r="O45"/>
  <c r="T20"/>
  <c r="O48"/>
  <c r="K43"/>
  <c r="L58"/>
  <c r="K39"/>
  <c r="J36"/>
  <c r="J35"/>
  <c r="I58"/>
  <c r="I56"/>
  <c r="I55"/>
  <c r="J48"/>
  <c r="K18"/>
  <c r="J47"/>
  <c r="K17"/>
  <c r="H56"/>
  <c r="H55"/>
  <c r="K41"/>
  <c r="K22"/>
  <c r="K21"/>
  <c r="G56"/>
  <c r="K42"/>
  <c r="K40"/>
  <c r="K25"/>
  <c r="K23"/>
  <c r="K20"/>
  <c r="C57"/>
  <c r="C58"/>
  <c r="K15"/>
  <c r="R52"/>
  <c r="R51"/>
  <c r="C56"/>
  <c r="R50"/>
  <c r="T23" i="32"/>
  <c r="T42"/>
  <c r="K16" i="33"/>
  <c r="K10"/>
  <c r="D55"/>
  <c r="D58"/>
  <c r="D57"/>
  <c r="K19"/>
  <c r="K24"/>
  <c r="K28"/>
  <c r="K29"/>
  <c r="K30"/>
  <c r="K32"/>
  <c r="K34"/>
  <c r="L57"/>
  <c r="K27"/>
  <c r="K12"/>
  <c r="K13"/>
  <c r="K14"/>
  <c r="H57"/>
  <c r="H58"/>
  <c r="F45"/>
  <c r="F36"/>
  <c r="F47"/>
  <c r="F48"/>
  <c r="K31"/>
  <c r="K33"/>
  <c r="E55"/>
  <c r="E58"/>
  <c r="T7"/>
  <c r="T11"/>
  <c r="T13"/>
  <c r="T30"/>
  <c r="T31"/>
  <c r="T32"/>
  <c r="M58"/>
  <c r="T41"/>
  <c r="P55"/>
  <c r="P57"/>
  <c r="P58"/>
  <c r="N55"/>
  <c r="N56"/>
  <c r="N57"/>
  <c r="N58"/>
  <c r="R55"/>
  <c r="S45"/>
  <c r="S50" i="34" s="1"/>
  <c r="S48" i="33"/>
  <c r="S53" i="34" s="1"/>
  <c r="S26" i="33"/>
  <c r="T26" s="1"/>
  <c r="K5"/>
  <c r="T8"/>
  <c r="F35"/>
  <c r="S35"/>
  <c r="O36"/>
  <c r="J45"/>
  <c r="O46"/>
  <c r="S46"/>
  <c r="S51" i="34" s="1"/>
  <c r="G55" i="33"/>
  <c r="M55"/>
  <c r="M56"/>
  <c r="R56"/>
  <c r="G57"/>
  <c r="M57"/>
  <c r="R57"/>
  <c r="G58"/>
  <c r="R58"/>
  <c r="T5"/>
  <c r="O35"/>
  <c r="F46"/>
  <c r="J46"/>
  <c r="S47"/>
  <c r="S52" i="34" s="1"/>
  <c r="L55" i="33"/>
  <c r="E56"/>
  <c r="L56"/>
  <c r="Q56"/>
  <c r="E57"/>
  <c r="Q57"/>
  <c r="K7"/>
  <c r="D56"/>
  <c r="P56"/>
  <c r="I57"/>
  <c r="K8"/>
  <c r="T27" i="32"/>
  <c r="S16"/>
  <c r="T15"/>
  <c r="S48"/>
  <c r="Q58"/>
  <c r="T7"/>
  <c r="Q55"/>
  <c r="T30"/>
  <c r="T28"/>
  <c r="P55"/>
  <c r="P58"/>
  <c r="P57"/>
  <c r="T22"/>
  <c r="T21"/>
  <c r="T12"/>
  <c r="T20"/>
  <c r="O48"/>
  <c r="T13"/>
  <c r="M58"/>
  <c r="K34"/>
  <c r="K24"/>
  <c r="L58"/>
  <c r="K32"/>
  <c r="I58"/>
  <c r="I56"/>
  <c r="I55"/>
  <c r="K33"/>
  <c r="K18"/>
  <c r="K17"/>
  <c r="K16"/>
  <c r="K8"/>
  <c r="T18" i="30"/>
  <c r="T21"/>
  <c r="K33"/>
  <c r="F36"/>
  <c r="R53" i="31"/>
  <c r="C57"/>
  <c r="R52"/>
  <c r="R51"/>
  <c r="R50"/>
  <c r="C55"/>
  <c r="Q53"/>
  <c r="Q53" i="28"/>
  <c r="Q52" i="31"/>
  <c r="Q52" i="28"/>
  <c r="Q51"/>
  <c r="Q51" i="31"/>
  <c r="Q50"/>
  <c r="Q50" i="28"/>
  <c r="P53"/>
  <c r="P52"/>
  <c r="P53" i="31"/>
  <c r="P52"/>
  <c r="P51" i="28"/>
  <c r="P51" i="31"/>
  <c r="P50" i="28"/>
  <c r="P50" i="31"/>
  <c r="N52" i="28"/>
  <c r="N52" i="31"/>
  <c r="N50" i="28"/>
  <c r="N50" i="31"/>
  <c r="N53" i="28"/>
  <c r="N53" i="31"/>
  <c r="N51" i="28"/>
  <c r="N51" i="31"/>
  <c r="M53"/>
  <c r="M53" i="28"/>
  <c r="M52" i="31"/>
  <c r="M52" i="28"/>
  <c r="M51" i="31"/>
  <c r="M51" i="28"/>
  <c r="M50" i="31"/>
  <c r="M50" i="28"/>
  <c r="L50" i="31"/>
  <c r="L50" i="28"/>
  <c r="L53" i="31"/>
  <c r="L53" i="28"/>
  <c r="L52" i="31"/>
  <c r="L52" i="28"/>
  <c r="L51" i="31"/>
  <c r="L51" i="28"/>
  <c r="K34"/>
  <c r="I53"/>
  <c r="I52"/>
  <c r="I51" i="31"/>
  <c r="I58" i="28"/>
  <c r="I53" i="31"/>
  <c r="I57" i="28"/>
  <c r="I52" i="31"/>
  <c r="I51" i="28"/>
  <c r="I56"/>
  <c r="I55"/>
  <c r="I50"/>
  <c r="I50" i="31"/>
  <c r="H58" i="28"/>
  <c r="H53"/>
  <c r="H53" i="31"/>
  <c r="H57" i="28"/>
  <c r="H52"/>
  <c r="H52" i="31"/>
  <c r="H51" i="28"/>
  <c r="H56"/>
  <c r="H51" i="31"/>
  <c r="H50" i="28"/>
  <c r="H55"/>
  <c r="H50" i="31"/>
  <c r="J48" i="28"/>
  <c r="G56"/>
  <c r="G58"/>
  <c r="G53" i="31"/>
  <c r="G53" i="28"/>
  <c r="G52"/>
  <c r="G52" i="31"/>
  <c r="G57" i="28"/>
  <c r="G51" i="31"/>
  <c r="G51" i="28"/>
  <c r="G50" i="31"/>
  <c r="G55" i="28"/>
  <c r="G50"/>
  <c r="E53"/>
  <c r="E53" i="31"/>
  <c r="E58" i="28"/>
  <c r="E57"/>
  <c r="E52"/>
  <c r="E52" i="31"/>
  <c r="E51"/>
  <c r="E51" i="28"/>
  <c r="E56"/>
  <c r="E55"/>
  <c r="E50" i="31"/>
  <c r="E50" i="28"/>
  <c r="D58"/>
  <c r="D53"/>
  <c r="D53" i="31"/>
  <c r="D57" i="28"/>
  <c r="D52"/>
  <c r="D52" i="31"/>
  <c r="D51" i="28"/>
  <c r="D56"/>
  <c r="D51" i="31"/>
  <c r="D55" i="28"/>
  <c r="D50"/>
  <c r="D50" i="31"/>
  <c r="C56" i="28"/>
  <c r="C51" i="31"/>
  <c r="C53" i="28"/>
  <c r="C53" i="31"/>
  <c r="C52" i="28"/>
  <c r="C51"/>
  <c r="C50"/>
  <c r="R52" i="32"/>
  <c r="C57"/>
  <c r="R53"/>
  <c r="C55"/>
  <c r="R50"/>
  <c r="F47"/>
  <c r="E55"/>
  <c r="E58"/>
  <c r="C58"/>
  <c r="C56"/>
  <c r="C52"/>
  <c r="C50"/>
  <c r="R55"/>
  <c r="S45"/>
  <c r="S47"/>
  <c r="S26"/>
  <c r="T26" s="1"/>
  <c r="T31"/>
  <c r="T41"/>
  <c r="O45"/>
  <c r="O46"/>
  <c r="O47"/>
  <c r="T25"/>
  <c r="T10"/>
  <c r="T16"/>
  <c r="T17"/>
  <c r="T18"/>
  <c r="T32"/>
  <c r="T33"/>
  <c r="T39"/>
  <c r="T40"/>
  <c r="N55"/>
  <c r="N56"/>
  <c r="N57"/>
  <c r="N58"/>
  <c r="J48"/>
  <c r="K20"/>
  <c r="K42"/>
  <c r="L57"/>
  <c r="J35"/>
  <c r="J36"/>
  <c r="J47"/>
  <c r="K12"/>
  <c r="K13"/>
  <c r="K14"/>
  <c r="K28"/>
  <c r="K29"/>
  <c r="H55"/>
  <c r="H56"/>
  <c r="H57"/>
  <c r="H58"/>
  <c r="F36"/>
  <c r="F45"/>
  <c r="S11" i="31"/>
  <c r="T11" s="1"/>
  <c r="K10" i="32"/>
  <c r="K15"/>
  <c r="K21"/>
  <c r="K22"/>
  <c r="K23"/>
  <c r="U23" s="1"/>
  <c r="K30"/>
  <c r="K31"/>
  <c r="G56"/>
  <c r="F48"/>
  <c r="K19"/>
  <c r="K25"/>
  <c r="K27"/>
  <c r="K26" s="1"/>
  <c r="K39"/>
  <c r="K40"/>
  <c r="K41"/>
  <c r="D55"/>
  <c r="D57"/>
  <c r="D58"/>
  <c r="C58" i="31"/>
  <c r="C52"/>
  <c r="C50"/>
  <c r="C56"/>
  <c r="K5" i="32"/>
  <c r="T8"/>
  <c r="S11"/>
  <c r="T11" s="1"/>
  <c r="F35"/>
  <c r="S35"/>
  <c r="O36"/>
  <c r="J45"/>
  <c r="G55"/>
  <c r="M55"/>
  <c r="M56"/>
  <c r="R56"/>
  <c r="G57"/>
  <c r="M57"/>
  <c r="R57"/>
  <c r="G58"/>
  <c r="R58"/>
  <c r="T5"/>
  <c r="O35"/>
  <c r="F46"/>
  <c r="J46"/>
  <c r="L55"/>
  <c r="E56"/>
  <c r="L56"/>
  <c r="Q56"/>
  <c r="E57"/>
  <c r="Q57"/>
  <c r="T6"/>
  <c r="K7"/>
  <c r="D56"/>
  <c r="P56"/>
  <c r="I57"/>
  <c r="T8" i="31"/>
  <c r="P58"/>
  <c r="P55"/>
  <c r="T17"/>
  <c r="T13"/>
  <c r="K14"/>
  <c r="K23"/>
  <c r="K33"/>
  <c r="K24"/>
  <c r="K21"/>
  <c r="K15"/>
  <c r="E55"/>
  <c r="F36"/>
  <c r="S47" i="28"/>
  <c r="R52"/>
  <c r="R53"/>
  <c r="R50"/>
  <c r="S11" i="30"/>
  <c r="C58" i="28"/>
  <c r="C57"/>
  <c r="R51"/>
  <c r="C55"/>
  <c r="T42" i="30"/>
  <c r="T40"/>
  <c r="T17"/>
  <c r="T15"/>
  <c r="S36"/>
  <c r="S48"/>
  <c r="T13"/>
  <c r="S45"/>
  <c r="T41"/>
  <c r="T30"/>
  <c r="T25"/>
  <c r="T33"/>
  <c r="T22"/>
  <c r="T12"/>
  <c r="T7"/>
  <c r="T39"/>
  <c r="T32"/>
  <c r="T31"/>
  <c r="T28"/>
  <c r="T27"/>
  <c r="T26"/>
  <c r="T23"/>
  <c r="T20"/>
  <c r="T16"/>
  <c r="O48"/>
  <c r="O47"/>
  <c r="O46"/>
  <c r="T11"/>
  <c r="O45"/>
  <c r="T10"/>
  <c r="K34"/>
  <c r="K19"/>
  <c r="K14"/>
  <c r="K17"/>
  <c r="J36"/>
  <c r="K32"/>
  <c r="K28"/>
  <c r="K27"/>
  <c r="K18"/>
  <c r="J48"/>
  <c r="K13"/>
  <c r="J47"/>
  <c r="K12"/>
  <c r="J35"/>
  <c r="K23"/>
  <c r="K15"/>
  <c r="K41"/>
  <c r="K39"/>
  <c r="K25"/>
  <c r="K22"/>
  <c r="K42"/>
  <c r="K40"/>
  <c r="K31"/>
  <c r="K30"/>
  <c r="K21"/>
  <c r="K20"/>
  <c r="K16"/>
  <c r="F48"/>
  <c r="F47"/>
  <c r="F45"/>
  <c r="K10"/>
  <c r="K22" i="31"/>
  <c r="K16"/>
  <c r="F48"/>
  <c r="K13"/>
  <c r="F47"/>
  <c r="D58"/>
  <c r="K5"/>
  <c r="D55"/>
  <c r="T42"/>
  <c r="R57"/>
  <c r="R56"/>
  <c r="S45"/>
  <c r="S48"/>
  <c r="T12"/>
  <c r="T16"/>
  <c r="T20"/>
  <c r="T22"/>
  <c r="T28"/>
  <c r="T30"/>
  <c r="T32"/>
  <c r="Q55"/>
  <c r="O45"/>
  <c r="O46"/>
  <c r="O48"/>
  <c r="T33"/>
  <c r="T39"/>
  <c r="T40"/>
  <c r="T41"/>
  <c r="T21"/>
  <c r="T23"/>
  <c r="T27"/>
  <c r="N55"/>
  <c r="N56"/>
  <c r="N57"/>
  <c r="N58"/>
  <c r="T7"/>
  <c r="M57"/>
  <c r="T10"/>
  <c r="T25"/>
  <c r="T31"/>
  <c r="M58"/>
  <c r="O47"/>
  <c r="T18"/>
  <c r="M56"/>
  <c r="T15"/>
  <c r="M55"/>
  <c r="K19"/>
  <c r="K34"/>
  <c r="L58"/>
  <c r="K29"/>
  <c r="K27"/>
  <c r="K28"/>
  <c r="I55"/>
  <c r="I56"/>
  <c r="K12"/>
  <c r="K11" s="1"/>
  <c r="K39"/>
  <c r="G58"/>
  <c r="J36"/>
  <c r="J47"/>
  <c r="J48"/>
  <c r="K17"/>
  <c r="K18"/>
  <c r="J35"/>
  <c r="K25"/>
  <c r="K31"/>
  <c r="K32"/>
  <c r="H55"/>
  <c r="H56"/>
  <c r="H57"/>
  <c r="H58"/>
  <c r="F45"/>
  <c r="K30"/>
  <c r="G55"/>
  <c r="G57"/>
  <c r="K10"/>
  <c r="K20"/>
  <c r="K40"/>
  <c r="K41"/>
  <c r="K42"/>
  <c r="G56"/>
  <c r="S35"/>
  <c r="J45"/>
  <c r="R55"/>
  <c r="R58"/>
  <c r="T5"/>
  <c r="O35"/>
  <c r="F46"/>
  <c r="J46"/>
  <c r="S47"/>
  <c r="L55"/>
  <c r="E56"/>
  <c r="L56"/>
  <c r="Q56"/>
  <c r="E57"/>
  <c r="L57"/>
  <c r="Q57"/>
  <c r="E58"/>
  <c r="Q58"/>
  <c r="F35"/>
  <c r="O36"/>
  <c r="T6"/>
  <c r="K7"/>
  <c r="D56"/>
  <c r="P56"/>
  <c r="D57"/>
  <c r="I57"/>
  <c r="P57"/>
  <c r="I58"/>
  <c r="K8"/>
  <c r="S26"/>
  <c r="T26" s="1"/>
  <c r="U16" i="30"/>
  <c r="K5"/>
  <c r="T8"/>
  <c r="F35"/>
  <c r="S35"/>
  <c r="O36"/>
  <c r="J45"/>
  <c r="S46"/>
  <c r="T5"/>
  <c r="O35"/>
  <c r="F46"/>
  <c r="J46"/>
  <c r="S47"/>
  <c r="S52" i="28" s="1"/>
  <c r="T6" i="30"/>
  <c r="K7"/>
  <c r="K8"/>
  <c r="S48" i="28"/>
  <c r="T21"/>
  <c r="S45"/>
  <c r="T33"/>
  <c r="Q58"/>
  <c r="O48"/>
  <c r="T30"/>
  <c r="T25"/>
  <c r="T42"/>
  <c r="T41"/>
  <c r="T40"/>
  <c r="T39"/>
  <c r="T32"/>
  <c r="T18"/>
  <c r="O47"/>
  <c r="T15"/>
  <c r="T13"/>
  <c r="O46"/>
  <c r="T10"/>
  <c r="O35"/>
  <c r="O45"/>
  <c r="K20"/>
  <c r="K7"/>
  <c r="J47"/>
  <c r="K13"/>
  <c r="K12"/>
  <c r="J46"/>
  <c r="J45"/>
  <c r="K8"/>
  <c r="K40"/>
  <c r="K25"/>
  <c r="F35"/>
  <c r="K10"/>
  <c r="F45"/>
  <c r="K42"/>
  <c r="K41"/>
  <c r="K30"/>
  <c r="K23"/>
  <c r="K22"/>
  <c r="K15"/>
  <c r="F36"/>
  <c r="F48"/>
  <c r="F47"/>
  <c r="F46"/>
  <c r="S35"/>
  <c r="T7"/>
  <c r="T8"/>
  <c r="T12"/>
  <c r="K16"/>
  <c r="T28"/>
  <c r="K33"/>
  <c r="K24"/>
  <c r="K39"/>
  <c r="R55"/>
  <c r="R58"/>
  <c r="J36"/>
  <c r="K17"/>
  <c r="K18"/>
  <c r="K19"/>
  <c r="K29"/>
  <c r="K32"/>
  <c r="T22"/>
  <c r="T23"/>
  <c r="P55"/>
  <c r="P58"/>
  <c r="K14"/>
  <c r="T17"/>
  <c r="K27"/>
  <c r="K28"/>
  <c r="U28" s="1"/>
  <c r="T31"/>
  <c r="T20"/>
  <c r="N56"/>
  <c r="K5"/>
  <c r="S11"/>
  <c r="T11" s="1"/>
  <c r="T27"/>
  <c r="N57"/>
  <c r="T5"/>
  <c r="K31"/>
  <c r="K21"/>
  <c r="L56"/>
  <c r="L57"/>
  <c r="Q57"/>
  <c r="N58"/>
  <c r="N55"/>
  <c r="T6"/>
  <c r="Q55"/>
  <c r="P56"/>
  <c r="P57"/>
  <c r="M58"/>
  <c r="U27"/>
  <c r="J35"/>
  <c r="O36"/>
  <c r="M55"/>
  <c r="M56"/>
  <c r="R56"/>
  <c r="M57"/>
  <c r="R57"/>
  <c r="S16"/>
  <c r="T16" s="1"/>
  <c r="L55"/>
  <c r="Q56"/>
  <c r="L58"/>
  <c r="S26"/>
  <c r="T26" s="1"/>
  <c r="K10" i="27"/>
  <c r="K12"/>
  <c r="K13"/>
  <c r="K14"/>
  <c r="T15"/>
  <c r="U15" s="1"/>
  <c r="K17"/>
  <c r="T17"/>
  <c r="K18"/>
  <c r="K19"/>
  <c r="K20"/>
  <c r="U20" s="1"/>
  <c r="T22"/>
  <c r="K25"/>
  <c r="U25" s="1"/>
  <c r="T26"/>
  <c r="T28"/>
  <c r="U28" s="1"/>
  <c r="K34"/>
  <c r="K39"/>
  <c r="K44"/>
  <c r="U44" s="1"/>
  <c r="K46"/>
  <c r="U46" s="1"/>
  <c r="L63"/>
  <c r="T30"/>
  <c r="N63"/>
  <c r="M63"/>
  <c r="T32"/>
  <c r="N62"/>
  <c r="N60"/>
  <c r="N61"/>
  <c r="M61"/>
  <c r="K36"/>
  <c r="K32"/>
  <c r="K33"/>
  <c r="K30"/>
  <c r="L62"/>
  <c r="L61"/>
  <c r="L60"/>
  <c r="K8"/>
  <c r="J53"/>
  <c r="I63"/>
  <c r="K7"/>
  <c r="J51"/>
  <c r="I61"/>
  <c r="H63"/>
  <c r="H62"/>
  <c r="K35"/>
  <c r="K38"/>
  <c r="K37"/>
  <c r="U36"/>
  <c r="U32"/>
  <c r="K31"/>
  <c r="H61"/>
  <c r="H60"/>
  <c r="U8"/>
  <c r="E63"/>
  <c r="E62"/>
  <c r="E61"/>
  <c r="E60"/>
  <c r="D62"/>
  <c r="D60"/>
  <c r="T45"/>
  <c r="T37"/>
  <c r="U37" s="1"/>
  <c r="S40"/>
  <c r="T35"/>
  <c r="S50"/>
  <c r="T33"/>
  <c r="U33" s="1"/>
  <c r="Q63"/>
  <c r="T31"/>
  <c r="T13"/>
  <c r="U13" s="1"/>
  <c r="T11"/>
  <c r="Q60"/>
  <c r="S52"/>
  <c r="R62"/>
  <c r="R60"/>
  <c r="T7"/>
  <c r="U7" s="1"/>
  <c r="Q62"/>
  <c r="Q61"/>
  <c r="U17"/>
  <c r="U23"/>
  <c r="U27"/>
  <c r="U38"/>
  <c r="U47"/>
  <c r="U10"/>
  <c r="U12"/>
  <c r="U18"/>
  <c r="U22"/>
  <c r="U26"/>
  <c r="U35"/>
  <c r="U45"/>
  <c r="T5"/>
  <c r="F50"/>
  <c r="J50"/>
  <c r="O51"/>
  <c r="S51"/>
  <c r="F52"/>
  <c r="J52"/>
  <c r="O53"/>
  <c r="S53"/>
  <c r="G60"/>
  <c r="I60"/>
  <c r="M60"/>
  <c r="P60"/>
  <c r="D61"/>
  <c r="G61"/>
  <c r="P61"/>
  <c r="R61"/>
  <c r="G62"/>
  <c r="I62"/>
  <c r="M62"/>
  <c r="P62"/>
  <c r="D63"/>
  <c r="G63"/>
  <c r="P63"/>
  <c r="R63"/>
  <c r="K5"/>
  <c r="T6"/>
  <c r="S21"/>
  <c r="T21" s="1"/>
  <c r="U21" s="1"/>
  <c r="O50"/>
  <c r="F51"/>
  <c r="O52"/>
  <c r="F53"/>
  <c r="R53" i="25"/>
  <c r="Q53"/>
  <c r="P53"/>
  <c r="N53"/>
  <c r="N63" s="1"/>
  <c r="M53"/>
  <c r="L53"/>
  <c r="I53"/>
  <c r="H53"/>
  <c r="H63" s="1"/>
  <c r="G53"/>
  <c r="E53"/>
  <c r="E58" s="1"/>
  <c r="D53"/>
  <c r="C53"/>
  <c r="C63" s="1"/>
  <c r="R52"/>
  <c r="Q52"/>
  <c r="P52"/>
  <c r="N52"/>
  <c r="M52"/>
  <c r="M57" s="1"/>
  <c r="L52"/>
  <c r="I52"/>
  <c r="H52"/>
  <c r="G52"/>
  <c r="E52"/>
  <c r="E57" s="1"/>
  <c r="D52"/>
  <c r="C52"/>
  <c r="C62" s="1"/>
  <c r="R51"/>
  <c r="Q51"/>
  <c r="P51"/>
  <c r="N51"/>
  <c r="N61" s="1"/>
  <c r="M51"/>
  <c r="M56" s="1"/>
  <c r="L51"/>
  <c r="I51"/>
  <c r="H51"/>
  <c r="G51"/>
  <c r="E51"/>
  <c r="E56" s="1"/>
  <c r="D51"/>
  <c r="C51"/>
  <c r="C61" s="1"/>
  <c r="R50"/>
  <c r="Q50"/>
  <c r="P50"/>
  <c r="N50"/>
  <c r="M50"/>
  <c r="L50"/>
  <c r="I50"/>
  <c r="H50"/>
  <c r="G50"/>
  <c r="E50"/>
  <c r="E55" s="1"/>
  <c r="D50"/>
  <c r="C50"/>
  <c r="C60" s="1"/>
  <c r="S48"/>
  <c r="T48" s="1"/>
  <c r="U48" s="1"/>
  <c r="O48"/>
  <c r="J48"/>
  <c r="F48"/>
  <c r="S47"/>
  <c r="O47"/>
  <c r="J47"/>
  <c r="F47"/>
  <c r="S46"/>
  <c r="O46"/>
  <c r="J46"/>
  <c r="F46"/>
  <c r="S45"/>
  <c r="O45"/>
  <c r="J45"/>
  <c r="F45"/>
  <c r="S44"/>
  <c r="O44"/>
  <c r="J44"/>
  <c r="F44"/>
  <c r="S39"/>
  <c r="T39" s="1"/>
  <c r="U39" s="1"/>
  <c r="O39"/>
  <c r="J39"/>
  <c r="F39"/>
  <c r="S38"/>
  <c r="O38"/>
  <c r="J38"/>
  <c r="F38"/>
  <c r="S37"/>
  <c r="O37"/>
  <c r="J37"/>
  <c r="F37"/>
  <c r="S36"/>
  <c r="O36"/>
  <c r="J36"/>
  <c r="F36"/>
  <c r="S35"/>
  <c r="O35"/>
  <c r="J35"/>
  <c r="F35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S11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S7"/>
  <c r="O7"/>
  <c r="J7"/>
  <c r="F7"/>
  <c r="S6"/>
  <c r="O6"/>
  <c r="J6"/>
  <c r="F6"/>
  <c r="S5"/>
  <c r="O5"/>
  <c r="J5"/>
  <c r="F5"/>
  <c r="R53" i="24"/>
  <c r="R63" s="1"/>
  <c r="Q53"/>
  <c r="P53"/>
  <c r="P63" s="1"/>
  <c r="N53"/>
  <c r="M53"/>
  <c r="M63" s="1"/>
  <c r="L53"/>
  <c r="I53"/>
  <c r="I63" s="1"/>
  <c r="H53"/>
  <c r="G53"/>
  <c r="E53"/>
  <c r="D53"/>
  <c r="D63" s="1"/>
  <c r="C53"/>
  <c r="R52"/>
  <c r="C62" i="27" s="1"/>
  <c r="Q52" i="24"/>
  <c r="P52"/>
  <c r="N52"/>
  <c r="M52"/>
  <c r="L52"/>
  <c r="I52"/>
  <c r="I57" i="27" s="1"/>
  <c r="H52" i="24"/>
  <c r="G52"/>
  <c r="E52"/>
  <c r="D52"/>
  <c r="C52"/>
  <c r="R51"/>
  <c r="R56" i="27" s="1"/>
  <c r="Q51" i="24"/>
  <c r="P51"/>
  <c r="N51"/>
  <c r="M51"/>
  <c r="L51"/>
  <c r="I51"/>
  <c r="I56" i="27" s="1"/>
  <c r="H51" i="24"/>
  <c r="G51"/>
  <c r="E51"/>
  <c r="D51"/>
  <c r="D56" i="27" s="1"/>
  <c r="C51" i="24"/>
  <c r="R50"/>
  <c r="C60" i="27" s="1"/>
  <c r="Q50" i="24"/>
  <c r="P50"/>
  <c r="N50"/>
  <c r="M50"/>
  <c r="M55" i="27" s="1"/>
  <c r="L50" i="24"/>
  <c r="I50"/>
  <c r="H50"/>
  <c r="G50"/>
  <c r="G55" i="27" s="1"/>
  <c r="E50" i="24"/>
  <c r="D50"/>
  <c r="C50"/>
  <c r="S48"/>
  <c r="T48" s="1"/>
  <c r="U48" s="1"/>
  <c r="O48"/>
  <c r="J48"/>
  <c r="F48"/>
  <c r="S47"/>
  <c r="O47"/>
  <c r="J47"/>
  <c r="F47"/>
  <c r="S46"/>
  <c r="O46"/>
  <c r="J46"/>
  <c r="F46"/>
  <c r="S45"/>
  <c r="O45"/>
  <c r="J45"/>
  <c r="F45"/>
  <c r="S44"/>
  <c r="O44"/>
  <c r="J44"/>
  <c r="F44"/>
  <c r="S39"/>
  <c r="T39" s="1"/>
  <c r="U39" s="1"/>
  <c r="O39"/>
  <c r="J39"/>
  <c r="F39"/>
  <c r="S38"/>
  <c r="O38"/>
  <c r="J38"/>
  <c r="F38"/>
  <c r="S37"/>
  <c r="O37"/>
  <c r="J37"/>
  <c r="F37"/>
  <c r="S36"/>
  <c r="O36"/>
  <c r="J36"/>
  <c r="F36"/>
  <c r="S35"/>
  <c r="O35"/>
  <c r="J35"/>
  <c r="F35"/>
  <c r="S34"/>
  <c r="T34" s="1"/>
  <c r="U34" s="1"/>
  <c r="O34"/>
  <c r="J34"/>
  <c r="F34"/>
  <c r="S33"/>
  <c r="O33"/>
  <c r="J33"/>
  <c r="F33"/>
  <c r="S32"/>
  <c r="O32"/>
  <c r="J32"/>
  <c r="F32"/>
  <c r="S31"/>
  <c r="O31"/>
  <c r="J31"/>
  <c r="F31"/>
  <c r="S30"/>
  <c r="O30"/>
  <c r="J30"/>
  <c r="F30"/>
  <c r="S29"/>
  <c r="T29" s="1"/>
  <c r="U29" s="1"/>
  <c r="O29"/>
  <c r="J29"/>
  <c r="F29"/>
  <c r="S28"/>
  <c r="O28"/>
  <c r="J28"/>
  <c r="F28"/>
  <c r="S27"/>
  <c r="O27"/>
  <c r="J27"/>
  <c r="F27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S16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S11"/>
  <c r="O11"/>
  <c r="J11"/>
  <c r="F11"/>
  <c r="S10"/>
  <c r="O10"/>
  <c r="J10"/>
  <c r="F10"/>
  <c r="S9"/>
  <c r="T9" s="1"/>
  <c r="U9" s="1"/>
  <c r="O9"/>
  <c r="J9"/>
  <c r="K9" s="1"/>
  <c r="F9"/>
  <c r="S8"/>
  <c r="O8"/>
  <c r="J8"/>
  <c r="K8" s="1"/>
  <c r="F8"/>
  <c r="S7"/>
  <c r="O7"/>
  <c r="J7"/>
  <c r="F7"/>
  <c r="S6"/>
  <c r="O6"/>
  <c r="J6"/>
  <c r="F6"/>
  <c r="S5"/>
  <c r="O5"/>
  <c r="J5"/>
  <c r="F5"/>
  <c r="S21" i="22"/>
  <c r="R57" i="23"/>
  <c r="Q57"/>
  <c r="P57"/>
  <c r="N57"/>
  <c r="M57"/>
  <c r="L57"/>
  <c r="I57"/>
  <c r="H57"/>
  <c r="I66" s="1"/>
  <c r="G57"/>
  <c r="E57"/>
  <c r="D57"/>
  <c r="C57"/>
  <c r="R56"/>
  <c r="Q56"/>
  <c r="P56"/>
  <c r="N56"/>
  <c r="M56"/>
  <c r="L56"/>
  <c r="I56"/>
  <c r="H56"/>
  <c r="G56"/>
  <c r="E56"/>
  <c r="D56"/>
  <c r="C56"/>
  <c r="R55"/>
  <c r="Q55"/>
  <c r="P55"/>
  <c r="N55"/>
  <c r="M55"/>
  <c r="L55"/>
  <c r="I55"/>
  <c r="H55"/>
  <c r="G55"/>
  <c r="E55"/>
  <c r="D55"/>
  <c r="C55"/>
  <c r="R54"/>
  <c r="Q54"/>
  <c r="P54"/>
  <c r="N54"/>
  <c r="M54"/>
  <c r="L54"/>
  <c r="I54"/>
  <c r="H54"/>
  <c r="G54"/>
  <c r="E54"/>
  <c r="D54"/>
  <c r="C54"/>
  <c r="S52"/>
  <c r="T52" s="1"/>
  <c r="U52" s="1"/>
  <c r="O52"/>
  <c r="J52"/>
  <c r="K52"/>
  <c r="F52"/>
  <c r="S51"/>
  <c r="T51" s="1"/>
  <c r="O51"/>
  <c r="J51"/>
  <c r="F51"/>
  <c r="S50"/>
  <c r="O50"/>
  <c r="J50"/>
  <c r="K50"/>
  <c r="F50"/>
  <c r="S49"/>
  <c r="O49"/>
  <c r="T49"/>
  <c r="J49"/>
  <c r="F49"/>
  <c r="S48"/>
  <c r="O48"/>
  <c r="J48"/>
  <c r="F48"/>
  <c r="K48" s="1"/>
  <c r="S43"/>
  <c r="T43" s="1"/>
  <c r="U43" s="1"/>
  <c r="O43"/>
  <c r="J43"/>
  <c r="F43"/>
  <c r="S42"/>
  <c r="O42"/>
  <c r="J42"/>
  <c r="F42"/>
  <c r="S41"/>
  <c r="O41"/>
  <c r="T41" s="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J33"/>
  <c r="F33"/>
  <c r="S32"/>
  <c r="O32"/>
  <c r="J32"/>
  <c r="F32"/>
  <c r="S31"/>
  <c r="O31"/>
  <c r="J31"/>
  <c r="K31" s="1"/>
  <c r="F31"/>
  <c r="S30"/>
  <c r="O30"/>
  <c r="J30"/>
  <c r="F30"/>
  <c r="S29"/>
  <c r="T29" s="1"/>
  <c r="U29" s="1"/>
  <c r="O29"/>
  <c r="J29"/>
  <c r="F29"/>
  <c r="S28"/>
  <c r="T28" s="1"/>
  <c r="O28"/>
  <c r="J28"/>
  <c r="F28"/>
  <c r="S27"/>
  <c r="O27"/>
  <c r="J27"/>
  <c r="F27"/>
  <c r="O26"/>
  <c r="J26"/>
  <c r="F26"/>
  <c r="S25"/>
  <c r="O25"/>
  <c r="T25" s="1"/>
  <c r="J25"/>
  <c r="F25"/>
  <c r="S24"/>
  <c r="T24"/>
  <c r="U24" s="1"/>
  <c r="O24"/>
  <c r="J24"/>
  <c r="F24"/>
  <c r="S23"/>
  <c r="O23"/>
  <c r="J23"/>
  <c r="K23" s="1"/>
  <c r="F23"/>
  <c r="S22"/>
  <c r="O22"/>
  <c r="T22" s="1"/>
  <c r="J22"/>
  <c r="F22"/>
  <c r="O21"/>
  <c r="J21"/>
  <c r="K21" s="1"/>
  <c r="F21"/>
  <c r="S20"/>
  <c r="O20"/>
  <c r="T20" s="1"/>
  <c r="J20"/>
  <c r="F20"/>
  <c r="S19"/>
  <c r="T19" s="1"/>
  <c r="U19" s="1"/>
  <c r="O19"/>
  <c r="J19"/>
  <c r="F19"/>
  <c r="S18"/>
  <c r="O18"/>
  <c r="J18"/>
  <c r="F18"/>
  <c r="S17"/>
  <c r="O17"/>
  <c r="J17"/>
  <c r="F17"/>
  <c r="O16"/>
  <c r="J16"/>
  <c r="F16"/>
  <c r="S15"/>
  <c r="O15"/>
  <c r="T15" s="1"/>
  <c r="U15" s="1"/>
  <c r="J15"/>
  <c r="F15"/>
  <c r="S14"/>
  <c r="T14" s="1"/>
  <c r="U14" s="1"/>
  <c r="O14"/>
  <c r="J14"/>
  <c r="F14"/>
  <c r="K14" s="1"/>
  <c r="S13"/>
  <c r="O13"/>
  <c r="J13"/>
  <c r="F13"/>
  <c r="K13" s="1"/>
  <c r="S12"/>
  <c r="O12"/>
  <c r="T12" s="1"/>
  <c r="J12"/>
  <c r="F12"/>
  <c r="K12" s="1"/>
  <c r="O11"/>
  <c r="J11"/>
  <c r="F11"/>
  <c r="S10"/>
  <c r="T10" s="1"/>
  <c r="O10"/>
  <c r="J10"/>
  <c r="F10"/>
  <c r="S9"/>
  <c r="T9"/>
  <c r="U9" s="1"/>
  <c r="O9"/>
  <c r="J9"/>
  <c r="K9" s="1"/>
  <c r="F9"/>
  <c r="S8"/>
  <c r="O8"/>
  <c r="J8"/>
  <c r="F8"/>
  <c r="S7"/>
  <c r="O7"/>
  <c r="J7"/>
  <c r="F7"/>
  <c r="S6"/>
  <c r="O6"/>
  <c r="T6"/>
  <c r="J6"/>
  <c r="F6"/>
  <c r="F45" s="1"/>
  <c r="S5"/>
  <c r="O5"/>
  <c r="O44" s="1"/>
  <c r="J5"/>
  <c r="F5"/>
  <c r="L56" i="22"/>
  <c r="L61" i="23" s="1"/>
  <c r="O5" i="22"/>
  <c r="R57"/>
  <c r="R62" i="23" s="1"/>
  <c r="Q57" i="22"/>
  <c r="Q62" i="23" s="1"/>
  <c r="P57" i="22"/>
  <c r="P62" i="23" s="1"/>
  <c r="N57" i="22"/>
  <c r="N62" i="23" s="1"/>
  <c r="M57" i="22"/>
  <c r="M62" i="23" s="1"/>
  <c r="L57" i="22"/>
  <c r="I57"/>
  <c r="I62" i="23" s="1"/>
  <c r="H57" i="22"/>
  <c r="H62" i="23" s="1"/>
  <c r="G57" i="22"/>
  <c r="G62" i="23" s="1"/>
  <c r="E57" i="22"/>
  <c r="D57"/>
  <c r="C57"/>
  <c r="C62" i="23" s="1"/>
  <c r="R56" i="22"/>
  <c r="R61" i="23" s="1"/>
  <c r="Q56" i="22"/>
  <c r="Q61" i="23" s="1"/>
  <c r="P56" i="22"/>
  <c r="P61" i="23" s="1"/>
  <c r="N56" i="22"/>
  <c r="N61" i="23" s="1"/>
  <c r="M56" i="22"/>
  <c r="M61" i="23" s="1"/>
  <c r="I56" i="22"/>
  <c r="I61" i="23" s="1"/>
  <c r="H56" i="22"/>
  <c r="G56"/>
  <c r="G61" i="23" s="1"/>
  <c r="E56" i="22"/>
  <c r="E61" i="23" s="1"/>
  <c r="D56" i="22"/>
  <c r="D61" i="23" s="1"/>
  <c r="C56" i="22"/>
  <c r="C61" i="23" s="1"/>
  <c r="R55" i="22"/>
  <c r="C64" i="23" s="1"/>
  <c r="Q55" i="22"/>
  <c r="Q60" i="23" s="1"/>
  <c r="P55" i="22"/>
  <c r="N55"/>
  <c r="M55"/>
  <c r="L55"/>
  <c r="L60" i="23" s="1"/>
  <c r="I55" i="22"/>
  <c r="H55"/>
  <c r="H60" i="23" s="1"/>
  <c r="G55" i="22"/>
  <c r="G60" i="23" s="1"/>
  <c r="E55" i="22"/>
  <c r="E60" i="23" s="1"/>
  <c r="D55" i="22"/>
  <c r="D60" i="23" s="1"/>
  <c r="C55" i="22"/>
  <c r="C60" i="23" s="1"/>
  <c r="R54" i="22"/>
  <c r="R59" i="23" s="1"/>
  <c r="Q54" i="22"/>
  <c r="Q59" i="23" s="1"/>
  <c r="P54" i="22"/>
  <c r="N54"/>
  <c r="N59" i="23" s="1"/>
  <c r="M54" i="22"/>
  <c r="M59" i="23" s="1"/>
  <c r="L54" i="22"/>
  <c r="L59" i="23" s="1"/>
  <c r="I54" i="22"/>
  <c r="I59" i="23" s="1"/>
  <c r="H54" i="22"/>
  <c r="G54"/>
  <c r="G59" i="23" s="1"/>
  <c r="E54" i="22"/>
  <c r="E59" i="23" s="1"/>
  <c r="D54" i="22"/>
  <c r="D59" i="23" s="1"/>
  <c r="C54" i="22"/>
  <c r="S52"/>
  <c r="T52" s="1"/>
  <c r="U52" s="1"/>
  <c r="O52"/>
  <c r="J52"/>
  <c r="K52" s="1"/>
  <c r="F52"/>
  <c r="S51"/>
  <c r="O51"/>
  <c r="J51"/>
  <c r="F51"/>
  <c r="S50"/>
  <c r="O50"/>
  <c r="J50"/>
  <c r="F50"/>
  <c r="S49"/>
  <c r="T49" s="1"/>
  <c r="O49"/>
  <c r="J49"/>
  <c r="F49"/>
  <c r="S48"/>
  <c r="O48"/>
  <c r="J48"/>
  <c r="F48"/>
  <c r="S43"/>
  <c r="T43" s="1"/>
  <c r="U43" s="1"/>
  <c r="O43"/>
  <c r="J43"/>
  <c r="F43"/>
  <c r="S42"/>
  <c r="O42"/>
  <c r="J42"/>
  <c r="F42"/>
  <c r="S41"/>
  <c r="O41"/>
  <c r="T41"/>
  <c r="J41"/>
  <c r="F41"/>
  <c r="S40"/>
  <c r="O40"/>
  <c r="J40"/>
  <c r="F40"/>
  <c r="S39"/>
  <c r="O39"/>
  <c r="T39" s="1"/>
  <c r="J39"/>
  <c r="F39"/>
  <c r="S34"/>
  <c r="T34"/>
  <c r="U34" s="1"/>
  <c r="O34"/>
  <c r="J34"/>
  <c r="F34"/>
  <c r="S33"/>
  <c r="T33" s="1"/>
  <c r="O33"/>
  <c r="J33"/>
  <c r="F33"/>
  <c r="K33" s="1"/>
  <c r="S32"/>
  <c r="O32"/>
  <c r="T32" s="1"/>
  <c r="J32"/>
  <c r="F32"/>
  <c r="K32" s="1"/>
  <c r="S31"/>
  <c r="O31"/>
  <c r="J31"/>
  <c r="F31"/>
  <c r="S30"/>
  <c r="O30"/>
  <c r="J30"/>
  <c r="F30"/>
  <c r="S29"/>
  <c r="T29" s="1"/>
  <c r="U29" s="1"/>
  <c r="O29"/>
  <c r="J29"/>
  <c r="F29"/>
  <c r="K29" s="1"/>
  <c r="S28"/>
  <c r="O28"/>
  <c r="T28" s="1"/>
  <c r="J28"/>
  <c r="F28"/>
  <c r="K28" s="1"/>
  <c r="K26" s="1"/>
  <c r="U26" s="1"/>
  <c r="S27"/>
  <c r="O27"/>
  <c r="J27"/>
  <c r="F27"/>
  <c r="S26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S16" s="1"/>
  <c r="T16" s="1"/>
  <c r="U16" s="1"/>
  <c r="O17"/>
  <c r="J17"/>
  <c r="F17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S11" s="1"/>
  <c r="S45" s="1"/>
  <c r="O12"/>
  <c r="J12"/>
  <c r="F12"/>
  <c r="K12"/>
  <c r="O11"/>
  <c r="J11"/>
  <c r="F11"/>
  <c r="S10"/>
  <c r="O10"/>
  <c r="T10" s="1"/>
  <c r="J10"/>
  <c r="F10"/>
  <c r="S9"/>
  <c r="T9" s="1"/>
  <c r="U9" s="1"/>
  <c r="O9"/>
  <c r="J9"/>
  <c r="K9"/>
  <c r="F9"/>
  <c r="S8"/>
  <c r="O8"/>
  <c r="J8"/>
  <c r="F8"/>
  <c r="K8"/>
  <c r="S7"/>
  <c r="O7"/>
  <c r="J7"/>
  <c r="F7"/>
  <c r="S6"/>
  <c r="O6"/>
  <c r="J6"/>
  <c r="F6"/>
  <c r="S5"/>
  <c r="S44" s="1"/>
  <c r="J5"/>
  <c r="J44" s="1"/>
  <c r="F5"/>
  <c r="R57" i="21"/>
  <c r="Q57"/>
  <c r="Q62" i="22"/>
  <c r="P57" i="21"/>
  <c r="N57"/>
  <c r="M57"/>
  <c r="L57"/>
  <c r="L62" i="22" s="1"/>
  <c r="I57" i="21"/>
  <c r="I62" i="22" s="1"/>
  <c r="H57" i="21"/>
  <c r="H62" i="22" s="1"/>
  <c r="G57" i="21"/>
  <c r="G62" i="22" s="1"/>
  <c r="E57" i="21"/>
  <c r="D57"/>
  <c r="D62" i="22" s="1"/>
  <c r="C57" i="21"/>
  <c r="R56"/>
  <c r="C65" i="22" s="1"/>
  <c r="Q56" i="21"/>
  <c r="P56"/>
  <c r="P61" i="22" s="1"/>
  <c r="N56" i="21"/>
  <c r="M56"/>
  <c r="L56"/>
  <c r="L61" i="22" s="1"/>
  <c r="I56" i="21"/>
  <c r="I61" i="22" s="1"/>
  <c r="H56" i="21"/>
  <c r="H61" i="22" s="1"/>
  <c r="G56" i="21"/>
  <c r="E56"/>
  <c r="D56"/>
  <c r="D61" i="22" s="1"/>
  <c r="C56" i="21"/>
  <c r="R55"/>
  <c r="R60" i="22" s="1"/>
  <c r="Q55" i="21"/>
  <c r="P55"/>
  <c r="N55"/>
  <c r="M55"/>
  <c r="L55"/>
  <c r="I55"/>
  <c r="H55"/>
  <c r="G55"/>
  <c r="E55"/>
  <c r="D55"/>
  <c r="D60" i="22" s="1"/>
  <c r="C55" i="21"/>
  <c r="R54"/>
  <c r="C63" i="22" s="1"/>
  <c r="Q54" i="21"/>
  <c r="Q59" i="22" s="1"/>
  <c r="P54" i="21"/>
  <c r="N54"/>
  <c r="N59" i="22" s="1"/>
  <c r="M54" i="21"/>
  <c r="M59" i="22" s="1"/>
  <c r="L54" i="21"/>
  <c r="I54"/>
  <c r="I59" i="22" s="1"/>
  <c r="H54" i="21"/>
  <c r="H59" i="22" s="1"/>
  <c r="G54" i="21"/>
  <c r="G59" i="22" s="1"/>
  <c r="E54" i="21"/>
  <c r="D54"/>
  <c r="C54"/>
  <c r="S52"/>
  <c r="T52" s="1"/>
  <c r="U52" s="1"/>
  <c r="O52"/>
  <c r="J52"/>
  <c r="K52" s="1"/>
  <c r="F52"/>
  <c r="S51"/>
  <c r="O51"/>
  <c r="J51"/>
  <c r="F51"/>
  <c r="S50"/>
  <c r="O50"/>
  <c r="J50"/>
  <c r="F50"/>
  <c r="S49"/>
  <c r="O49"/>
  <c r="J49"/>
  <c r="F49"/>
  <c r="S48"/>
  <c r="O48"/>
  <c r="J48"/>
  <c r="F48"/>
  <c r="S43"/>
  <c r="T43" s="1"/>
  <c r="U43" s="1"/>
  <c r="O43"/>
  <c r="J43"/>
  <c r="F43"/>
  <c r="S42"/>
  <c r="O42"/>
  <c r="J42"/>
  <c r="F42"/>
  <c r="S41"/>
  <c r="O4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J33"/>
  <c r="F33"/>
  <c r="S32"/>
  <c r="O32"/>
  <c r="J32"/>
  <c r="F32"/>
  <c r="S31"/>
  <c r="O31"/>
  <c r="T31"/>
  <c r="J31"/>
  <c r="F31"/>
  <c r="S30"/>
  <c r="O30"/>
  <c r="T30" s="1"/>
  <c r="J30"/>
  <c r="F30"/>
  <c r="S29"/>
  <c r="T29" s="1"/>
  <c r="U29" s="1"/>
  <c r="O29"/>
  <c r="J29"/>
  <c r="F29"/>
  <c r="K29" s="1"/>
  <c r="S28"/>
  <c r="O28"/>
  <c r="J28"/>
  <c r="F28"/>
  <c r="S27"/>
  <c r="O27"/>
  <c r="T27"/>
  <c r="J27"/>
  <c r="F27"/>
  <c r="O26"/>
  <c r="J26"/>
  <c r="F26"/>
  <c r="S25"/>
  <c r="O25"/>
  <c r="T25" s="1"/>
  <c r="J25"/>
  <c r="F25"/>
  <c r="S24"/>
  <c r="T24" s="1"/>
  <c r="U24" s="1"/>
  <c r="O24"/>
  <c r="J24"/>
  <c r="F24"/>
  <c r="K24" s="1"/>
  <c r="S23"/>
  <c r="O23"/>
  <c r="T23" s="1"/>
  <c r="J23"/>
  <c r="F23"/>
  <c r="S22"/>
  <c r="O22"/>
  <c r="J22"/>
  <c r="F22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O16"/>
  <c r="J16"/>
  <c r="F16"/>
  <c r="S15"/>
  <c r="O15"/>
  <c r="J15"/>
  <c r="F15"/>
  <c r="S14"/>
  <c r="T14" s="1"/>
  <c r="U14" s="1"/>
  <c r="O14"/>
  <c r="J14"/>
  <c r="F14"/>
  <c r="K14" s="1"/>
  <c r="S13"/>
  <c r="O13"/>
  <c r="T13" s="1"/>
  <c r="J13"/>
  <c r="F13"/>
  <c r="S12"/>
  <c r="O12"/>
  <c r="J12"/>
  <c r="F12"/>
  <c r="K12" s="1"/>
  <c r="O11"/>
  <c r="J11"/>
  <c r="F11"/>
  <c r="S10"/>
  <c r="O10"/>
  <c r="J10"/>
  <c r="F10"/>
  <c r="S9"/>
  <c r="T9" s="1"/>
  <c r="U9" s="1"/>
  <c r="O9"/>
  <c r="J9"/>
  <c r="K9" s="1"/>
  <c r="F9"/>
  <c r="S8"/>
  <c r="O8"/>
  <c r="J8"/>
  <c r="F8"/>
  <c r="K8" s="1"/>
  <c r="S7"/>
  <c r="O7"/>
  <c r="J7"/>
  <c r="F7"/>
  <c r="S6"/>
  <c r="O6"/>
  <c r="J6"/>
  <c r="F6"/>
  <c r="S5"/>
  <c r="O5"/>
  <c r="J5"/>
  <c r="F5"/>
  <c r="R57" i="14"/>
  <c r="Q57"/>
  <c r="P57"/>
  <c r="S57" s="1"/>
  <c r="N57"/>
  <c r="M57"/>
  <c r="L57"/>
  <c r="I57"/>
  <c r="H57"/>
  <c r="G57"/>
  <c r="J57" s="1"/>
  <c r="E57"/>
  <c r="D57"/>
  <c r="C57"/>
  <c r="F57" s="1"/>
  <c r="R56"/>
  <c r="Q56"/>
  <c r="P56"/>
  <c r="N56"/>
  <c r="M56"/>
  <c r="L56"/>
  <c r="I56"/>
  <c r="H56"/>
  <c r="G56"/>
  <c r="E56"/>
  <c r="D56"/>
  <c r="C56"/>
  <c r="F56" s="1"/>
  <c r="R55"/>
  <c r="Q55"/>
  <c r="P55"/>
  <c r="N55"/>
  <c r="M55"/>
  <c r="L55"/>
  <c r="I55"/>
  <c r="H55"/>
  <c r="G55"/>
  <c r="J55" s="1"/>
  <c r="E55"/>
  <c r="D55"/>
  <c r="C55"/>
  <c r="F55" s="1"/>
  <c r="R54"/>
  <c r="Q54"/>
  <c r="P54"/>
  <c r="S54" s="1"/>
  <c r="N54"/>
  <c r="M54"/>
  <c r="L54"/>
  <c r="I54"/>
  <c r="H54"/>
  <c r="G54"/>
  <c r="E54"/>
  <c r="D54"/>
  <c r="C54"/>
  <c r="F54" s="1"/>
  <c r="R57" i="20"/>
  <c r="Q57"/>
  <c r="P57"/>
  <c r="N57"/>
  <c r="N62" i="21" s="1"/>
  <c r="M57" i="20"/>
  <c r="L57"/>
  <c r="I57"/>
  <c r="H57"/>
  <c r="G57"/>
  <c r="E57"/>
  <c r="D57"/>
  <c r="C57"/>
  <c r="R56"/>
  <c r="Q56"/>
  <c r="P56"/>
  <c r="N56"/>
  <c r="M56"/>
  <c r="L56"/>
  <c r="I56"/>
  <c r="H56"/>
  <c r="G56"/>
  <c r="G61" i="21" s="1"/>
  <c r="E56" i="20"/>
  <c r="E61" i="21" s="1"/>
  <c r="D56" i="20"/>
  <c r="C56"/>
  <c r="C61" i="21" s="1"/>
  <c r="R55" i="20"/>
  <c r="Q55"/>
  <c r="P55"/>
  <c r="N55"/>
  <c r="N60" i="21" s="1"/>
  <c r="M55" i="20"/>
  <c r="M60" i="21" s="1"/>
  <c r="L55" i="20"/>
  <c r="L60" i="21" s="1"/>
  <c r="I55" i="20"/>
  <c r="I60" i="21" s="1"/>
  <c r="H55" i="20"/>
  <c r="H60" i="21" s="1"/>
  <c r="G55" i="20"/>
  <c r="E55"/>
  <c r="D55"/>
  <c r="C55"/>
  <c r="R54"/>
  <c r="Q54"/>
  <c r="P54"/>
  <c r="N54"/>
  <c r="M54"/>
  <c r="L54"/>
  <c r="I54"/>
  <c r="H54"/>
  <c r="G54"/>
  <c r="E54"/>
  <c r="E59" i="21"/>
  <c r="D54" i="20"/>
  <c r="C54"/>
  <c r="S52"/>
  <c r="T52"/>
  <c r="U52" s="1"/>
  <c r="O52"/>
  <c r="J52"/>
  <c r="K52" s="1"/>
  <c r="F52"/>
  <c r="S51"/>
  <c r="O51"/>
  <c r="J51"/>
  <c r="F51"/>
  <c r="S50"/>
  <c r="O50"/>
  <c r="J50"/>
  <c r="F50"/>
  <c r="S49"/>
  <c r="O49"/>
  <c r="J49"/>
  <c r="F49"/>
  <c r="S48"/>
  <c r="O48"/>
  <c r="J48"/>
  <c r="K48" s="1"/>
  <c r="F48"/>
  <c r="S43"/>
  <c r="T43" s="1"/>
  <c r="U43" s="1"/>
  <c r="O43"/>
  <c r="J43"/>
  <c r="F43"/>
  <c r="S42"/>
  <c r="O42"/>
  <c r="J42"/>
  <c r="F42"/>
  <c r="S41"/>
  <c r="O41"/>
  <c r="J41"/>
  <c r="F41"/>
  <c r="S40"/>
  <c r="O40"/>
  <c r="J40"/>
  <c r="F40"/>
  <c r="S39"/>
  <c r="O39"/>
  <c r="J39"/>
  <c r="F39"/>
  <c r="S34"/>
  <c r="T34" s="1"/>
  <c r="U34" s="1"/>
  <c r="O34"/>
  <c r="J34"/>
  <c r="F34"/>
  <c r="S33"/>
  <c r="O33"/>
  <c r="T33" s="1"/>
  <c r="J33"/>
  <c r="F33"/>
  <c r="S32"/>
  <c r="O32"/>
  <c r="J32"/>
  <c r="F32"/>
  <c r="S31"/>
  <c r="O31"/>
  <c r="J31"/>
  <c r="F31"/>
  <c r="S30"/>
  <c r="O30"/>
  <c r="J30"/>
  <c r="F30"/>
  <c r="S29"/>
  <c r="T29"/>
  <c r="U29" s="1"/>
  <c r="O29"/>
  <c r="J29"/>
  <c r="F29"/>
  <c r="S28"/>
  <c r="O28"/>
  <c r="J28"/>
  <c r="F28"/>
  <c r="S27"/>
  <c r="S26" s="1"/>
  <c r="O27"/>
  <c r="J27"/>
  <c r="F27"/>
  <c r="O26"/>
  <c r="J26"/>
  <c r="F26"/>
  <c r="S25"/>
  <c r="O25"/>
  <c r="J25"/>
  <c r="F25"/>
  <c r="S24"/>
  <c r="T24" s="1"/>
  <c r="U24" s="1"/>
  <c r="O24"/>
  <c r="J24"/>
  <c r="F24"/>
  <c r="S23"/>
  <c r="O23"/>
  <c r="J23"/>
  <c r="F23"/>
  <c r="S22"/>
  <c r="S21" s="1"/>
  <c r="O22"/>
  <c r="J22"/>
  <c r="F22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S16" s="1"/>
  <c r="O17"/>
  <c r="J17"/>
  <c r="F17"/>
  <c r="O16"/>
  <c r="J16"/>
  <c r="F16"/>
  <c r="S15"/>
  <c r="T15" s="1"/>
  <c r="O15"/>
  <c r="J15"/>
  <c r="F15"/>
  <c r="S14"/>
  <c r="T14" s="1"/>
  <c r="U14" s="1"/>
  <c r="O14"/>
  <c r="J14"/>
  <c r="F14"/>
  <c r="S13"/>
  <c r="T13" s="1"/>
  <c r="U13" s="1"/>
  <c r="O13"/>
  <c r="J13"/>
  <c r="F13"/>
  <c r="S12"/>
  <c r="O12"/>
  <c r="J12"/>
  <c r="F12"/>
  <c r="O11"/>
  <c r="J11"/>
  <c r="F11"/>
  <c r="S10"/>
  <c r="O10"/>
  <c r="J10"/>
  <c r="F10"/>
  <c r="S9"/>
  <c r="T9" s="1"/>
  <c r="U9" s="1"/>
  <c r="O9"/>
  <c r="J9"/>
  <c r="K9" s="1"/>
  <c r="F9"/>
  <c r="S8"/>
  <c r="O8"/>
  <c r="T8"/>
  <c r="J8"/>
  <c r="F8"/>
  <c r="K8" s="1"/>
  <c r="U8" s="1"/>
  <c r="S7"/>
  <c r="O7"/>
  <c r="T7" s="1"/>
  <c r="J7"/>
  <c r="F7"/>
  <c r="S6"/>
  <c r="O6"/>
  <c r="J6"/>
  <c r="F6"/>
  <c r="S5"/>
  <c r="O5"/>
  <c r="O44" s="1"/>
  <c r="J5"/>
  <c r="F5"/>
  <c r="J26" i="13"/>
  <c r="J27"/>
  <c r="J28"/>
  <c r="J21"/>
  <c r="J22"/>
  <c r="J23"/>
  <c r="J16"/>
  <c r="J17"/>
  <c r="J18"/>
  <c r="J11"/>
  <c r="J12"/>
  <c r="J13"/>
  <c r="O11"/>
  <c r="O12"/>
  <c r="O13"/>
  <c r="O16"/>
  <c r="O17"/>
  <c r="O18"/>
  <c r="O21"/>
  <c r="O22"/>
  <c r="O23"/>
  <c r="O26"/>
  <c r="O27"/>
  <c r="O28"/>
  <c r="S31"/>
  <c r="O31"/>
  <c r="J31"/>
  <c r="J40"/>
  <c r="O40"/>
  <c r="S40"/>
  <c r="T40" s="1"/>
  <c r="S49"/>
  <c r="T49" s="1"/>
  <c r="O50"/>
  <c r="O51"/>
  <c r="J50"/>
  <c r="J51"/>
  <c r="O49"/>
  <c r="J49"/>
  <c r="S6"/>
  <c r="O6"/>
  <c r="J6"/>
  <c r="S26" i="14"/>
  <c r="O26"/>
  <c r="T26" s="1"/>
  <c r="J26"/>
  <c r="S11" i="19"/>
  <c r="O11"/>
  <c r="J11"/>
  <c r="S6"/>
  <c r="O6"/>
  <c r="J6"/>
  <c r="T31" i="13"/>
  <c r="T6"/>
  <c r="S52" i="14"/>
  <c r="T52" s="1"/>
  <c r="U52" s="1"/>
  <c r="O52"/>
  <c r="J52"/>
  <c r="K52" s="1"/>
  <c r="F52"/>
  <c r="S51"/>
  <c r="O51"/>
  <c r="T51" s="1"/>
  <c r="J51"/>
  <c r="F51"/>
  <c r="S50"/>
  <c r="O50"/>
  <c r="J50"/>
  <c r="F50"/>
  <c r="S49"/>
  <c r="J49"/>
  <c r="F49"/>
  <c r="S48"/>
  <c r="O48"/>
  <c r="J48"/>
  <c r="F48"/>
  <c r="S43"/>
  <c r="T43" s="1"/>
  <c r="U43" s="1"/>
  <c r="O43"/>
  <c r="J43"/>
  <c r="F43"/>
  <c r="S42"/>
  <c r="O42"/>
  <c r="T42" s="1"/>
  <c r="J42"/>
  <c r="F42"/>
  <c r="S41"/>
  <c r="O41"/>
  <c r="J41"/>
  <c r="F41"/>
  <c r="S40"/>
  <c r="J40"/>
  <c r="F40"/>
  <c r="S39"/>
  <c r="O39"/>
  <c r="J39"/>
  <c r="F39"/>
  <c r="S34"/>
  <c r="T34" s="1"/>
  <c r="U34" s="1"/>
  <c r="O34"/>
  <c r="J34"/>
  <c r="K34" s="1"/>
  <c r="F34"/>
  <c r="S33"/>
  <c r="O33"/>
  <c r="T33" s="1"/>
  <c r="J33"/>
  <c r="F33"/>
  <c r="K33" s="1"/>
  <c r="S32"/>
  <c r="O32"/>
  <c r="T32" s="1"/>
  <c r="T31" s="1"/>
  <c r="J32"/>
  <c r="J31" s="1"/>
  <c r="F32"/>
  <c r="S31"/>
  <c r="F31"/>
  <c r="S30"/>
  <c r="O30"/>
  <c r="J30"/>
  <c r="F30"/>
  <c r="S29"/>
  <c r="T29" s="1"/>
  <c r="U29" s="1"/>
  <c r="O29"/>
  <c r="J29"/>
  <c r="F29"/>
  <c r="S28"/>
  <c r="O28"/>
  <c r="T28" s="1"/>
  <c r="J28"/>
  <c r="F28"/>
  <c r="K28" s="1"/>
  <c r="S27"/>
  <c r="O27"/>
  <c r="J27"/>
  <c r="F27"/>
  <c r="F26"/>
  <c r="S25"/>
  <c r="O25"/>
  <c r="J25"/>
  <c r="F25"/>
  <c r="S24"/>
  <c r="T24" s="1"/>
  <c r="U24" s="1"/>
  <c r="O24"/>
  <c r="J24"/>
  <c r="F24"/>
  <c r="S23"/>
  <c r="O23"/>
  <c r="J23"/>
  <c r="F23"/>
  <c r="S22"/>
  <c r="O22"/>
  <c r="J22"/>
  <c r="F22"/>
  <c r="S21"/>
  <c r="O21"/>
  <c r="J21"/>
  <c r="F21"/>
  <c r="S20"/>
  <c r="O20"/>
  <c r="J20"/>
  <c r="F20"/>
  <c r="S19"/>
  <c r="T19" s="1"/>
  <c r="U19" s="1"/>
  <c r="O19"/>
  <c r="J19"/>
  <c r="F19"/>
  <c r="S18"/>
  <c r="O18"/>
  <c r="J18"/>
  <c r="F18"/>
  <c r="S17"/>
  <c r="O17"/>
  <c r="J17"/>
  <c r="F17"/>
  <c r="S16"/>
  <c r="O16"/>
  <c r="J16"/>
  <c r="F16"/>
  <c r="S15"/>
  <c r="O15"/>
  <c r="J15"/>
  <c r="F15"/>
  <c r="S14"/>
  <c r="T14" s="1"/>
  <c r="U14" s="1"/>
  <c r="O14"/>
  <c r="J14"/>
  <c r="F14"/>
  <c r="S13"/>
  <c r="O13"/>
  <c r="J13"/>
  <c r="F13"/>
  <c r="S12"/>
  <c r="O12"/>
  <c r="J12"/>
  <c r="F12"/>
  <c r="S11"/>
  <c r="O11"/>
  <c r="J11"/>
  <c r="F11"/>
  <c r="S10"/>
  <c r="O10"/>
  <c r="J10"/>
  <c r="F10"/>
  <c r="K10" s="1"/>
  <c r="S9"/>
  <c r="T9" s="1"/>
  <c r="U9" s="1"/>
  <c r="O9"/>
  <c r="J9"/>
  <c r="K9" s="1"/>
  <c r="F9"/>
  <c r="S8"/>
  <c r="O8"/>
  <c r="J8"/>
  <c r="F8"/>
  <c r="S7"/>
  <c r="O7"/>
  <c r="J7"/>
  <c r="F7"/>
  <c r="S6"/>
  <c r="S45" s="1"/>
  <c r="O6"/>
  <c r="J6"/>
  <c r="J45" s="1"/>
  <c r="F6"/>
  <c r="F45" s="1"/>
  <c r="S5"/>
  <c r="S44" s="1"/>
  <c r="O5"/>
  <c r="J5"/>
  <c r="J44" s="1"/>
  <c r="F5"/>
  <c r="R57" i="13"/>
  <c r="R62" s="1"/>
  <c r="Q57"/>
  <c r="Q62" s="1"/>
  <c r="P57"/>
  <c r="P62" s="1"/>
  <c r="N57"/>
  <c r="N62" s="1"/>
  <c r="M57"/>
  <c r="M62" s="1"/>
  <c r="L57"/>
  <c r="L62" s="1"/>
  <c r="I57"/>
  <c r="I62" s="1"/>
  <c r="H57"/>
  <c r="H62" s="1"/>
  <c r="G57"/>
  <c r="G62" s="1"/>
  <c r="E57"/>
  <c r="E62" s="1"/>
  <c r="D57"/>
  <c r="D62" s="1"/>
  <c r="C57"/>
  <c r="C62" s="1"/>
  <c r="R56"/>
  <c r="R61" s="1"/>
  <c r="Q56"/>
  <c r="Q61" s="1"/>
  <c r="P56"/>
  <c r="P61" s="1"/>
  <c r="N56"/>
  <c r="N61" s="1"/>
  <c r="M56"/>
  <c r="M61" s="1"/>
  <c r="L56"/>
  <c r="L61" s="1"/>
  <c r="I56"/>
  <c r="I61" i="20" s="1"/>
  <c r="H56" i="13"/>
  <c r="H61" i="20" s="1"/>
  <c r="G56" i="13"/>
  <c r="G61" s="1"/>
  <c r="E56"/>
  <c r="E61" s="1"/>
  <c r="D56"/>
  <c r="D61" s="1"/>
  <c r="C56"/>
  <c r="C61" s="1"/>
  <c r="R55"/>
  <c r="R60" s="1"/>
  <c r="Q55"/>
  <c r="Q60" s="1"/>
  <c r="P55"/>
  <c r="P60" s="1"/>
  <c r="N55"/>
  <c r="N60" s="1"/>
  <c r="M55"/>
  <c r="M60" s="1"/>
  <c r="L55"/>
  <c r="L60" s="1"/>
  <c r="I55"/>
  <c r="I60" s="1"/>
  <c r="H55"/>
  <c r="H60" s="1"/>
  <c r="G55"/>
  <c r="G60" s="1"/>
  <c r="E55"/>
  <c r="E60" s="1"/>
  <c r="D55"/>
  <c r="D60" s="1"/>
  <c r="C55"/>
  <c r="C60" s="1"/>
  <c r="R54"/>
  <c r="C63" i="20" s="1"/>
  <c r="Q54" i="13"/>
  <c r="Q59" s="1"/>
  <c r="P54"/>
  <c r="P59" s="1"/>
  <c r="N54"/>
  <c r="N59" s="1"/>
  <c r="M54"/>
  <c r="M59" s="1"/>
  <c r="L54"/>
  <c r="L59" s="1"/>
  <c r="I54"/>
  <c r="I59" s="1"/>
  <c r="H54"/>
  <c r="H59" s="1"/>
  <c r="G54"/>
  <c r="G59" s="1"/>
  <c r="E54"/>
  <c r="E59" s="1"/>
  <c r="D54"/>
  <c r="D59" i="20" s="1"/>
  <c r="C54" i="13"/>
  <c r="C59" s="1"/>
  <c r="S52"/>
  <c r="T52" s="1"/>
  <c r="U52" s="1"/>
  <c r="O52"/>
  <c r="J52"/>
  <c r="K52" s="1"/>
  <c r="F52"/>
  <c r="F51"/>
  <c r="K51" s="1"/>
  <c r="S51"/>
  <c r="T51" s="1"/>
  <c r="F50"/>
  <c r="K50" s="1"/>
  <c r="S50"/>
  <c r="T50" s="1"/>
  <c r="F49"/>
  <c r="S48"/>
  <c r="O48"/>
  <c r="J48"/>
  <c r="F48"/>
  <c r="S7"/>
  <c r="S8"/>
  <c r="S12"/>
  <c r="T12" s="1"/>
  <c r="S13"/>
  <c r="T13" s="1"/>
  <c r="S17"/>
  <c r="T17" s="1"/>
  <c r="S18"/>
  <c r="T18" s="1"/>
  <c r="S22"/>
  <c r="T22" s="1"/>
  <c r="S23"/>
  <c r="T23" s="1"/>
  <c r="S27"/>
  <c r="T27" s="1"/>
  <c r="S28"/>
  <c r="T28" s="1"/>
  <c r="S41"/>
  <c r="S42"/>
  <c r="O7"/>
  <c r="O8"/>
  <c r="O41"/>
  <c r="T41" s="1"/>
  <c r="O42"/>
  <c r="F7"/>
  <c r="J7"/>
  <c r="F8"/>
  <c r="J8"/>
  <c r="F12"/>
  <c r="K12" s="1"/>
  <c r="F13"/>
  <c r="K13" s="1"/>
  <c r="F17"/>
  <c r="K17" s="1"/>
  <c r="F18"/>
  <c r="K18" s="1"/>
  <c r="F22"/>
  <c r="K22" s="1"/>
  <c r="F23"/>
  <c r="K23" s="1"/>
  <c r="F27"/>
  <c r="K27" s="1"/>
  <c r="F28"/>
  <c r="K28" s="1"/>
  <c r="F41"/>
  <c r="J41"/>
  <c r="F42"/>
  <c r="J42"/>
  <c r="F6"/>
  <c r="F11"/>
  <c r="F16"/>
  <c r="F21"/>
  <c r="F26"/>
  <c r="F40"/>
  <c r="S5"/>
  <c r="S10"/>
  <c r="S15"/>
  <c r="S20"/>
  <c r="S25"/>
  <c r="S39"/>
  <c r="O5"/>
  <c r="O10"/>
  <c r="O15"/>
  <c r="O20"/>
  <c r="O25"/>
  <c r="O39"/>
  <c r="J5"/>
  <c r="F5"/>
  <c r="J10"/>
  <c r="F10"/>
  <c r="J15"/>
  <c r="F15"/>
  <c r="J20"/>
  <c r="F20"/>
  <c r="J25"/>
  <c r="F25"/>
  <c r="J39"/>
  <c r="F39"/>
  <c r="J44"/>
  <c r="S43"/>
  <c r="T43" s="1"/>
  <c r="U43" s="1"/>
  <c r="O43"/>
  <c r="F43"/>
  <c r="J43"/>
  <c r="K43" s="1"/>
  <c r="T39"/>
  <c r="S34"/>
  <c r="T34" s="1"/>
  <c r="U34" s="1"/>
  <c r="O34"/>
  <c r="F34"/>
  <c r="J34"/>
  <c r="F33"/>
  <c r="J33"/>
  <c r="O33"/>
  <c r="S33"/>
  <c r="F32"/>
  <c r="J32"/>
  <c r="O32"/>
  <c r="S32"/>
  <c r="F31"/>
  <c r="S30"/>
  <c r="O30"/>
  <c r="J30"/>
  <c r="F30"/>
  <c r="S29"/>
  <c r="T29" s="1"/>
  <c r="U29" s="1"/>
  <c r="O29"/>
  <c r="F29"/>
  <c r="K29" s="1"/>
  <c r="J29"/>
  <c r="S24"/>
  <c r="T24" s="1"/>
  <c r="U24" s="1"/>
  <c r="O24"/>
  <c r="F24"/>
  <c r="J24"/>
  <c r="T20"/>
  <c r="S19"/>
  <c r="T19"/>
  <c r="U19" s="1"/>
  <c r="O19"/>
  <c r="F19"/>
  <c r="J19"/>
  <c r="S14"/>
  <c r="T14" s="1"/>
  <c r="U14" s="1"/>
  <c r="O14"/>
  <c r="F14"/>
  <c r="J14"/>
  <c r="T10"/>
  <c r="S9"/>
  <c r="T9" s="1"/>
  <c r="U9" s="1"/>
  <c r="O9"/>
  <c r="J9"/>
  <c r="K9" s="1"/>
  <c r="F9"/>
  <c r="J19" i="19"/>
  <c r="S34"/>
  <c r="T34" s="1"/>
  <c r="U34" s="1"/>
  <c r="O34"/>
  <c r="F34"/>
  <c r="J34"/>
  <c r="F33"/>
  <c r="J33"/>
  <c r="K33"/>
  <c r="O33"/>
  <c r="S33"/>
  <c r="F32"/>
  <c r="J32"/>
  <c r="J31" s="1"/>
  <c r="O32"/>
  <c r="S32"/>
  <c r="O31"/>
  <c r="F31"/>
  <c r="S30"/>
  <c r="O30"/>
  <c r="J30"/>
  <c r="F30"/>
  <c r="S29"/>
  <c r="T29" s="1"/>
  <c r="U29" s="1"/>
  <c r="O29"/>
  <c r="F29"/>
  <c r="J29"/>
  <c r="F28"/>
  <c r="J28"/>
  <c r="O28"/>
  <c r="S28"/>
  <c r="F27"/>
  <c r="J27"/>
  <c r="O27"/>
  <c r="S27"/>
  <c r="F26"/>
  <c r="S25"/>
  <c r="O25"/>
  <c r="T25" s="1"/>
  <c r="J25"/>
  <c r="F25"/>
  <c r="S24"/>
  <c r="T24" s="1"/>
  <c r="U24" s="1"/>
  <c r="O24"/>
  <c r="F24"/>
  <c r="J24"/>
  <c r="K24" s="1"/>
  <c r="F23"/>
  <c r="J23"/>
  <c r="K23" s="1"/>
  <c r="O23"/>
  <c r="S23"/>
  <c r="F22"/>
  <c r="J22"/>
  <c r="O22"/>
  <c r="O21" s="1"/>
  <c r="S22"/>
  <c r="F21"/>
  <c r="S20"/>
  <c r="O20"/>
  <c r="T20" s="1"/>
  <c r="J20"/>
  <c r="F20"/>
  <c r="K20" s="1"/>
  <c r="S19"/>
  <c r="T19" s="1"/>
  <c r="U19" s="1"/>
  <c r="O19"/>
  <c r="F19"/>
  <c r="F18"/>
  <c r="J18"/>
  <c r="O18"/>
  <c r="S18"/>
  <c r="F17"/>
  <c r="J17"/>
  <c r="O17"/>
  <c r="S17"/>
  <c r="F16"/>
  <c r="S15"/>
  <c r="O15"/>
  <c r="T15" s="1"/>
  <c r="J15"/>
  <c r="F15"/>
  <c r="K15"/>
  <c r="S14"/>
  <c r="T14" s="1"/>
  <c r="U14" s="1"/>
  <c r="O14"/>
  <c r="F14"/>
  <c r="J14"/>
  <c r="F13"/>
  <c r="J13"/>
  <c r="K13"/>
  <c r="O13"/>
  <c r="S13"/>
  <c r="F12"/>
  <c r="J12"/>
  <c r="K12" s="1"/>
  <c r="O12"/>
  <c r="S12"/>
  <c r="F11"/>
  <c r="K11" s="1"/>
  <c r="S10"/>
  <c r="O10"/>
  <c r="J10"/>
  <c r="F10"/>
  <c r="K10"/>
  <c r="S9"/>
  <c r="T9" s="1"/>
  <c r="U9" s="1"/>
  <c r="O9"/>
  <c r="J9"/>
  <c r="K9" s="1"/>
  <c r="F9"/>
  <c r="F8"/>
  <c r="J8"/>
  <c r="O8"/>
  <c r="S8"/>
  <c r="F7"/>
  <c r="J7"/>
  <c r="O7"/>
  <c r="T7" s="1"/>
  <c r="S7"/>
  <c r="F6"/>
  <c r="K6" s="1"/>
  <c r="S5"/>
  <c r="O5"/>
  <c r="J5"/>
  <c r="F5"/>
  <c r="S52"/>
  <c r="T52" s="1"/>
  <c r="U52"/>
  <c r="O52"/>
  <c r="J52"/>
  <c r="K52" s="1"/>
  <c r="F52"/>
  <c r="F51"/>
  <c r="J51"/>
  <c r="O51"/>
  <c r="S51"/>
  <c r="T51" s="1"/>
  <c r="F50"/>
  <c r="J50"/>
  <c r="O50"/>
  <c r="S50"/>
  <c r="T50" s="1"/>
  <c r="F49"/>
  <c r="S48"/>
  <c r="O48"/>
  <c r="J48"/>
  <c r="K48" s="1"/>
  <c r="F48"/>
  <c r="S41"/>
  <c r="S42"/>
  <c r="O41"/>
  <c r="O42"/>
  <c r="T42" s="1"/>
  <c r="U42" s="1"/>
  <c r="F41"/>
  <c r="J41"/>
  <c r="K41" s="1"/>
  <c r="F42"/>
  <c r="J42"/>
  <c r="F40"/>
  <c r="F45"/>
  <c r="S39"/>
  <c r="S44"/>
  <c r="O39"/>
  <c r="O44"/>
  <c r="J39"/>
  <c r="F39"/>
  <c r="K39" s="1"/>
  <c r="S43"/>
  <c r="T43" s="1"/>
  <c r="U43" s="1"/>
  <c r="O43"/>
  <c r="F43"/>
  <c r="J43"/>
  <c r="T41"/>
  <c r="T39"/>
  <c r="F54" i="13"/>
  <c r="F59" s="1"/>
  <c r="O54"/>
  <c r="S54"/>
  <c r="S59" s="1"/>
  <c r="F55"/>
  <c r="F60" s="1"/>
  <c r="J55"/>
  <c r="S55"/>
  <c r="J56"/>
  <c r="O56"/>
  <c r="S56"/>
  <c r="F57"/>
  <c r="F62" s="1"/>
  <c r="J57"/>
  <c r="J62" s="1"/>
  <c r="S57"/>
  <c r="S62" s="1"/>
  <c r="K14"/>
  <c r="K19"/>
  <c r="K32"/>
  <c r="K33"/>
  <c r="K31" s="1"/>
  <c r="K34"/>
  <c r="K42"/>
  <c r="K41"/>
  <c r="K8"/>
  <c r="K6" s="1"/>
  <c r="K7"/>
  <c r="T25"/>
  <c r="T15"/>
  <c r="K7" i="14"/>
  <c r="T7"/>
  <c r="K8"/>
  <c r="T8"/>
  <c r="K12"/>
  <c r="T12"/>
  <c r="K13"/>
  <c r="T13"/>
  <c r="K14"/>
  <c r="T17"/>
  <c r="K19"/>
  <c r="K22"/>
  <c r="T22"/>
  <c r="K23"/>
  <c r="T23"/>
  <c r="K24"/>
  <c r="K30"/>
  <c r="K48"/>
  <c r="T48"/>
  <c r="K5" i="19"/>
  <c r="T5"/>
  <c r="T30" i="13"/>
  <c r="T48"/>
  <c r="T33"/>
  <c r="U33"/>
  <c r="T32"/>
  <c r="U32"/>
  <c r="S26"/>
  <c r="T26"/>
  <c r="S21"/>
  <c r="T21" s="1"/>
  <c r="S16"/>
  <c r="S44"/>
  <c r="S11"/>
  <c r="T7"/>
  <c r="U7" s="1"/>
  <c r="O57"/>
  <c r="F44" i="14"/>
  <c r="K32" i="19"/>
  <c r="K7"/>
  <c r="K42"/>
  <c r="K31"/>
  <c r="K30"/>
  <c r="K29"/>
  <c r="K28"/>
  <c r="K27"/>
  <c r="K18"/>
  <c r="K17"/>
  <c r="K8"/>
  <c r="J40"/>
  <c r="J26"/>
  <c r="J16"/>
  <c r="U15"/>
  <c r="O40"/>
  <c r="O26"/>
  <c r="O16"/>
  <c r="O45" s="1"/>
  <c r="T28"/>
  <c r="T27"/>
  <c r="T18"/>
  <c r="U18"/>
  <c r="T17"/>
  <c r="U17" s="1"/>
  <c r="S40"/>
  <c r="S26"/>
  <c r="S16"/>
  <c r="K39" i="14"/>
  <c r="K15"/>
  <c r="K43"/>
  <c r="K41"/>
  <c r="K27"/>
  <c r="K29"/>
  <c r="K17"/>
  <c r="K18"/>
  <c r="T30"/>
  <c r="T25"/>
  <c r="T41"/>
  <c r="T40" s="1"/>
  <c r="T39"/>
  <c r="T27"/>
  <c r="T18"/>
  <c r="U18" s="1"/>
  <c r="T15"/>
  <c r="J54" i="13"/>
  <c r="O45"/>
  <c r="O44"/>
  <c r="O55"/>
  <c r="K48"/>
  <c r="K39"/>
  <c r="U39" s="1"/>
  <c r="K20"/>
  <c r="U20" s="1"/>
  <c r="K30"/>
  <c r="U30" s="1"/>
  <c r="K25"/>
  <c r="U25" s="1"/>
  <c r="K15"/>
  <c r="K10"/>
  <c r="U10" s="1"/>
  <c r="K57"/>
  <c r="K5"/>
  <c r="K40"/>
  <c r="K55"/>
  <c r="F44"/>
  <c r="U6"/>
  <c r="U31"/>
  <c r="F45"/>
  <c r="U7" i="14"/>
  <c r="U12"/>
  <c r="U17"/>
  <c r="K21"/>
  <c r="U15"/>
  <c r="K5"/>
  <c r="T5"/>
  <c r="U5" s="1"/>
  <c r="U39"/>
  <c r="T21"/>
  <c r="U8"/>
  <c r="T11"/>
  <c r="T6"/>
  <c r="K26" i="19"/>
  <c r="T11" i="13"/>
  <c r="U27" i="19"/>
  <c r="K16"/>
  <c r="U7"/>
  <c r="K16" i="14"/>
  <c r="T16"/>
  <c r="J45" i="13"/>
  <c r="F56"/>
  <c r="F61" s="1"/>
  <c r="K56"/>
  <c r="T56"/>
  <c r="T40" i="20"/>
  <c r="T48"/>
  <c r="T50"/>
  <c r="U50" s="1"/>
  <c r="T49"/>
  <c r="T51"/>
  <c r="K42"/>
  <c r="K43"/>
  <c r="K50"/>
  <c r="K51"/>
  <c r="T18"/>
  <c r="T20"/>
  <c r="T22"/>
  <c r="T28"/>
  <c r="T25"/>
  <c r="T17"/>
  <c r="U17" s="1"/>
  <c r="T27"/>
  <c r="J45"/>
  <c r="K12"/>
  <c r="K13"/>
  <c r="K14"/>
  <c r="K17"/>
  <c r="K18"/>
  <c r="K19"/>
  <c r="K22"/>
  <c r="K23"/>
  <c r="K24"/>
  <c r="K27"/>
  <c r="K28"/>
  <c r="K29"/>
  <c r="K32"/>
  <c r="K33"/>
  <c r="K34"/>
  <c r="F44"/>
  <c r="O45"/>
  <c r="K49"/>
  <c r="U49" s="1"/>
  <c r="F56"/>
  <c r="F61" s="1"/>
  <c r="F55"/>
  <c r="F54"/>
  <c r="C62"/>
  <c r="D65"/>
  <c r="D64"/>
  <c r="D61"/>
  <c r="D60"/>
  <c r="D63"/>
  <c r="F45"/>
  <c r="F57"/>
  <c r="F62" s="1"/>
  <c r="E64"/>
  <c r="E63"/>
  <c r="K25"/>
  <c r="K20"/>
  <c r="U20" s="1"/>
  <c r="E62"/>
  <c r="E65"/>
  <c r="E60"/>
  <c r="E59"/>
  <c r="J57"/>
  <c r="J62" s="1"/>
  <c r="J44"/>
  <c r="J56"/>
  <c r="J55"/>
  <c r="J60" s="1"/>
  <c r="J54"/>
  <c r="J59" s="1"/>
  <c r="G59"/>
  <c r="K5"/>
  <c r="H66"/>
  <c r="H65"/>
  <c r="H59"/>
  <c r="I65"/>
  <c r="O56"/>
  <c r="L65"/>
  <c r="L61"/>
  <c r="L60"/>
  <c r="L63"/>
  <c r="I64"/>
  <c r="H64"/>
  <c r="I63"/>
  <c r="I59"/>
  <c r="M65"/>
  <c r="M63"/>
  <c r="M61"/>
  <c r="M64"/>
  <c r="M59"/>
  <c r="O54"/>
  <c r="O59" s="1"/>
  <c r="O57"/>
  <c r="O62" s="1"/>
  <c r="N62"/>
  <c r="N65"/>
  <c r="N63"/>
  <c r="P65"/>
  <c r="S54"/>
  <c r="S59" s="1"/>
  <c r="P59"/>
  <c r="S56"/>
  <c r="S61" s="1"/>
  <c r="Q65"/>
  <c r="Q63"/>
  <c r="Q59"/>
  <c r="Q62"/>
  <c r="Q61"/>
  <c r="T48" i="21"/>
  <c r="T42"/>
  <c r="K41"/>
  <c r="K42"/>
  <c r="K43"/>
  <c r="K50"/>
  <c r="K51"/>
  <c r="F44"/>
  <c r="F45"/>
  <c r="K39"/>
  <c r="K48"/>
  <c r="U48" s="1"/>
  <c r="S44"/>
  <c r="Q66"/>
  <c r="M64"/>
  <c r="M66"/>
  <c r="T8"/>
  <c r="U8" s="1"/>
  <c r="T10"/>
  <c r="T12"/>
  <c r="T22"/>
  <c r="T28"/>
  <c r="K20"/>
  <c r="K32"/>
  <c r="K33"/>
  <c r="K34"/>
  <c r="H63"/>
  <c r="H65"/>
  <c r="L65"/>
  <c r="H66"/>
  <c r="K15"/>
  <c r="K25"/>
  <c r="T5"/>
  <c r="O55"/>
  <c r="I63"/>
  <c r="M65"/>
  <c r="G66"/>
  <c r="P66"/>
  <c r="R66"/>
  <c r="K5"/>
  <c r="T6"/>
  <c r="S21"/>
  <c r="T21" s="1"/>
  <c r="F55"/>
  <c r="F60" s="1"/>
  <c r="T41" i="20"/>
  <c r="T32"/>
  <c r="R66"/>
  <c r="T12"/>
  <c r="U12" s="1"/>
  <c r="R65"/>
  <c r="R63"/>
  <c r="T42"/>
  <c r="U42" s="1"/>
  <c r="R64"/>
  <c r="Q64"/>
  <c r="S55"/>
  <c r="S60" s="1"/>
  <c r="T31"/>
  <c r="T30"/>
  <c r="S57"/>
  <c r="S62" s="1"/>
  <c r="Q66"/>
  <c r="P66"/>
  <c r="T23"/>
  <c r="U22"/>
  <c r="T54"/>
  <c r="T5"/>
  <c r="U5"/>
  <c r="P63"/>
  <c r="P64"/>
  <c r="N60"/>
  <c r="U23"/>
  <c r="N64"/>
  <c r="N59"/>
  <c r="M66"/>
  <c r="N66"/>
  <c r="M60"/>
  <c r="U32"/>
  <c r="L62"/>
  <c r="T56"/>
  <c r="T61" s="1"/>
  <c r="L64"/>
  <c r="K30"/>
  <c r="L66"/>
  <c r="I66"/>
  <c r="I60"/>
  <c r="H62"/>
  <c r="K10"/>
  <c r="H63"/>
  <c r="K41"/>
  <c r="K40" s="1"/>
  <c r="U40" s="1"/>
  <c r="G66"/>
  <c r="K7"/>
  <c r="K6" s="1"/>
  <c r="G65"/>
  <c r="G64"/>
  <c r="G63"/>
  <c r="E66"/>
  <c r="E61"/>
  <c r="K57"/>
  <c r="K62" s="1"/>
  <c r="D62"/>
  <c r="U41"/>
  <c r="D66"/>
  <c r="K56"/>
  <c r="K61" s="1"/>
  <c r="U7"/>
  <c r="C65"/>
  <c r="C60"/>
  <c r="C59"/>
  <c r="U30"/>
  <c r="T57"/>
  <c r="U56"/>
  <c r="C62" i="21"/>
  <c r="C65"/>
  <c r="C60"/>
  <c r="D62"/>
  <c r="D65"/>
  <c r="D60"/>
  <c r="D59"/>
  <c r="C59"/>
  <c r="C63"/>
  <c r="E66"/>
  <c r="F56"/>
  <c r="F61" s="1"/>
  <c r="F54"/>
  <c r="F59" s="1"/>
  <c r="D61"/>
  <c r="D63"/>
  <c r="D66"/>
  <c r="F57"/>
  <c r="F62" s="1"/>
  <c r="E65"/>
  <c r="E64"/>
  <c r="E63"/>
  <c r="D64"/>
  <c r="G63"/>
  <c r="K10"/>
  <c r="J57"/>
  <c r="J62" s="1"/>
  <c r="G65"/>
  <c r="J56"/>
  <c r="I66"/>
  <c r="J44"/>
  <c r="K49"/>
  <c r="U10"/>
  <c r="L64"/>
  <c r="I64"/>
  <c r="I65"/>
  <c r="M63"/>
  <c r="L66"/>
  <c r="O57"/>
  <c r="N66"/>
  <c r="M59"/>
  <c r="L63"/>
  <c r="O54"/>
  <c r="N65"/>
  <c r="O56"/>
  <c r="P65"/>
  <c r="O59"/>
  <c r="N63"/>
  <c r="Q64"/>
  <c r="T32"/>
  <c r="U32"/>
  <c r="P63"/>
  <c r="Q63"/>
  <c r="P64"/>
  <c r="N64"/>
  <c r="S54"/>
  <c r="S56"/>
  <c r="T56" s="1"/>
  <c r="S11"/>
  <c r="T11"/>
  <c r="Q65"/>
  <c r="Q59"/>
  <c r="C62" i="22"/>
  <c r="C60"/>
  <c r="K15"/>
  <c r="C61"/>
  <c r="E62"/>
  <c r="E61"/>
  <c r="E60"/>
  <c r="E59"/>
  <c r="T20"/>
  <c r="T40"/>
  <c r="T48"/>
  <c r="Q66"/>
  <c r="T7"/>
  <c r="T8"/>
  <c r="T13"/>
  <c r="T25"/>
  <c r="T31"/>
  <c r="K39"/>
  <c r="U39"/>
  <c r="K41"/>
  <c r="U41"/>
  <c r="K42"/>
  <c r="K43"/>
  <c r="K50"/>
  <c r="K51"/>
  <c r="K48"/>
  <c r="I66"/>
  <c r="K17"/>
  <c r="K18"/>
  <c r="K16" s="1"/>
  <c r="K19"/>
  <c r="K22"/>
  <c r="K24"/>
  <c r="H63"/>
  <c r="L65"/>
  <c r="H66"/>
  <c r="L66"/>
  <c r="K10"/>
  <c r="U10" s="1"/>
  <c r="K30"/>
  <c r="T5"/>
  <c r="U5" s="1"/>
  <c r="F56"/>
  <c r="F61" s="1"/>
  <c r="G64"/>
  <c r="G65"/>
  <c r="G66"/>
  <c r="P66"/>
  <c r="R66"/>
  <c r="K5"/>
  <c r="T6"/>
  <c r="F55"/>
  <c r="F57"/>
  <c r="S59" i="21"/>
  <c r="S26"/>
  <c r="T26" s="1"/>
  <c r="R63"/>
  <c r="S16"/>
  <c r="T16" s="1"/>
  <c r="K40" i="22"/>
  <c r="U40" s="1"/>
  <c r="S45" i="21"/>
  <c r="S57"/>
  <c r="S62" s="1"/>
  <c r="T50"/>
  <c r="T49"/>
  <c r="U50"/>
  <c r="U49"/>
  <c r="C59" i="22"/>
  <c r="J54" i="21"/>
  <c r="T41"/>
  <c r="U41" s="1"/>
  <c r="T39"/>
  <c r="U39"/>
  <c r="T18"/>
  <c r="R62" i="22"/>
  <c r="C66"/>
  <c r="Q62" i="21"/>
  <c r="T15"/>
  <c r="U15" s="1"/>
  <c r="P62"/>
  <c r="T17"/>
  <c r="N62" i="22"/>
  <c r="M62" i="21"/>
  <c r="O62"/>
  <c r="L62"/>
  <c r="K19"/>
  <c r="I62"/>
  <c r="I61"/>
  <c r="H62"/>
  <c r="K18"/>
  <c r="G62"/>
  <c r="K17"/>
  <c r="U17" s="1"/>
  <c r="G59"/>
  <c r="T7"/>
  <c r="K7"/>
  <c r="J45"/>
  <c r="G64"/>
  <c r="R61" i="22"/>
  <c r="R61" i="21"/>
  <c r="R64"/>
  <c r="S55"/>
  <c r="S60" s="1"/>
  <c r="R60"/>
  <c r="C64" i="22"/>
  <c r="R59" i="21"/>
  <c r="R59" i="22"/>
  <c r="Q61"/>
  <c r="R65" i="21"/>
  <c r="Q60"/>
  <c r="P61"/>
  <c r="P60"/>
  <c r="T20"/>
  <c r="U20" s="1"/>
  <c r="P59"/>
  <c r="N59"/>
  <c r="M61"/>
  <c r="L61"/>
  <c r="T54"/>
  <c r="T59" s="1"/>
  <c r="L59"/>
  <c r="I59"/>
  <c r="H61"/>
  <c r="H60" i="22"/>
  <c r="J55" i="21"/>
  <c r="K55" s="1"/>
  <c r="H64"/>
  <c r="H59"/>
  <c r="K22"/>
  <c r="U22" s="1"/>
  <c r="G60"/>
  <c r="K56"/>
  <c r="K54"/>
  <c r="K6"/>
  <c r="U6" s="1"/>
  <c r="T55"/>
  <c r="K61"/>
  <c r="F45" i="22"/>
  <c r="F44"/>
  <c r="E66"/>
  <c r="E65"/>
  <c r="E64"/>
  <c r="D66"/>
  <c r="D65"/>
  <c r="E63"/>
  <c r="D63"/>
  <c r="F54"/>
  <c r="G61"/>
  <c r="G60"/>
  <c r="H64"/>
  <c r="K13"/>
  <c r="K11" s="1"/>
  <c r="H65"/>
  <c r="G63"/>
  <c r="U48"/>
  <c r="I64"/>
  <c r="I63"/>
  <c r="N64"/>
  <c r="L63"/>
  <c r="M65"/>
  <c r="O57"/>
  <c r="M66"/>
  <c r="M62"/>
  <c r="M64"/>
  <c r="M61"/>
  <c r="O45"/>
  <c r="M63"/>
  <c r="O54"/>
  <c r="O59" s="1"/>
  <c r="N63"/>
  <c r="O44"/>
  <c r="U8"/>
  <c r="N66"/>
  <c r="O55"/>
  <c r="T17"/>
  <c r="U17" s="1"/>
  <c r="K21" i="13"/>
  <c r="U21" s="1"/>
  <c r="K26" i="14"/>
  <c r="U28"/>
  <c r="K16" i="13"/>
  <c r="K11"/>
  <c r="U27"/>
  <c r="U17"/>
  <c r="U12"/>
  <c r="U12" i="21"/>
  <c r="U28" i="13"/>
  <c r="U13"/>
  <c r="U56"/>
  <c r="T57"/>
  <c r="H60" i="20"/>
  <c r="O55"/>
  <c r="O60" s="1"/>
  <c r="C61"/>
  <c r="G61"/>
  <c r="N61"/>
  <c r="P61"/>
  <c r="I62"/>
  <c r="P62"/>
  <c r="R62" i="21"/>
  <c r="T55" i="20"/>
  <c r="U11" i="13"/>
  <c r="O62" i="22"/>
  <c r="Q65"/>
  <c r="S56"/>
  <c r="S54"/>
  <c r="S59" s="1"/>
  <c r="R63"/>
  <c r="R65"/>
  <c r="S57"/>
  <c r="Q60"/>
  <c r="R64"/>
  <c r="C66" i="23"/>
  <c r="C63"/>
  <c r="Q63" i="22"/>
  <c r="S61"/>
  <c r="C65" i="23"/>
  <c r="R60"/>
  <c r="T26" i="22"/>
  <c r="T27"/>
  <c r="T21"/>
  <c r="P62"/>
  <c r="T22"/>
  <c r="U22" s="1"/>
  <c r="P64"/>
  <c r="S55"/>
  <c r="S60" s="1"/>
  <c r="Q64"/>
  <c r="P65"/>
  <c r="N65"/>
  <c r="O56"/>
  <c r="O61" s="1"/>
  <c r="N61"/>
  <c r="T18"/>
  <c r="U18" s="1"/>
  <c r="P59" i="23"/>
  <c r="P63" i="22"/>
  <c r="P59"/>
  <c r="P60" i="23"/>
  <c r="N60"/>
  <c r="T54" i="22"/>
  <c r="T59" s="1"/>
  <c r="T57"/>
  <c r="M60" i="23"/>
  <c r="O60" i="22"/>
  <c r="L59"/>
  <c r="L60"/>
  <c r="I65"/>
  <c r="J56"/>
  <c r="J61" s="1"/>
  <c r="J55"/>
  <c r="I60"/>
  <c r="J57"/>
  <c r="J45"/>
  <c r="H59" i="23"/>
  <c r="L64" i="22"/>
  <c r="K27"/>
  <c r="U27" s="1"/>
  <c r="K25"/>
  <c r="U25" s="1"/>
  <c r="J54"/>
  <c r="K7"/>
  <c r="K6"/>
  <c r="K31"/>
  <c r="D59"/>
  <c r="F59"/>
  <c r="F60"/>
  <c r="D64"/>
  <c r="T42" i="23"/>
  <c r="T48"/>
  <c r="U48" s="1"/>
  <c r="T50"/>
  <c r="U50" s="1"/>
  <c r="S44"/>
  <c r="Q63"/>
  <c r="Q64"/>
  <c r="Q65"/>
  <c r="Q66"/>
  <c r="M66"/>
  <c r="T7"/>
  <c r="T13"/>
  <c r="U13" s="1"/>
  <c r="T23"/>
  <c r="T27"/>
  <c r="T31"/>
  <c r="T33"/>
  <c r="N63"/>
  <c r="N64"/>
  <c r="N66"/>
  <c r="J45"/>
  <c r="K39"/>
  <c r="K43"/>
  <c r="K7"/>
  <c r="K6" s="1"/>
  <c r="K8"/>
  <c r="K15"/>
  <c r="K25"/>
  <c r="H63"/>
  <c r="H64"/>
  <c r="L65"/>
  <c r="H66"/>
  <c r="L66"/>
  <c r="K10"/>
  <c r="K20"/>
  <c r="K30"/>
  <c r="T5"/>
  <c r="S26"/>
  <c r="T26" s="1"/>
  <c r="O45"/>
  <c r="F54"/>
  <c r="F59" s="1"/>
  <c r="J54"/>
  <c r="J59" s="1"/>
  <c r="O55"/>
  <c r="O60" s="1"/>
  <c r="S55"/>
  <c r="S60" s="1"/>
  <c r="J56"/>
  <c r="J61" s="1"/>
  <c r="S57"/>
  <c r="S62" s="1"/>
  <c r="G63"/>
  <c r="I63"/>
  <c r="M63"/>
  <c r="P63"/>
  <c r="G64"/>
  <c r="P64"/>
  <c r="R64"/>
  <c r="G65"/>
  <c r="P65"/>
  <c r="G66"/>
  <c r="P66"/>
  <c r="R66"/>
  <c r="O54"/>
  <c r="O59" s="1"/>
  <c r="F55"/>
  <c r="F60" s="1"/>
  <c r="F57"/>
  <c r="F62" s="1"/>
  <c r="S62" i="22"/>
  <c r="T55"/>
  <c r="T56"/>
  <c r="K56"/>
  <c r="K61" s="1"/>
  <c r="K55"/>
  <c r="J62"/>
  <c r="K54"/>
  <c r="K59" s="1"/>
  <c r="T60"/>
  <c r="U56"/>
  <c r="V56" s="1"/>
  <c r="U55"/>
  <c r="F44" i="23"/>
  <c r="K5"/>
  <c r="K44"/>
  <c r="K11"/>
  <c r="F56"/>
  <c r="F61" s="1"/>
  <c r="E66"/>
  <c r="U31"/>
  <c r="E65"/>
  <c r="J44"/>
  <c r="I65"/>
  <c r="H65"/>
  <c r="I64"/>
  <c r="L63"/>
  <c r="O57"/>
  <c r="O62" s="1"/>
  <c r="O56"/>
  <c r="O61" s="1"/>
  <c r="J55"/>
  <c r="J60" s="1"/>
  <c r="L64"/>
  <c r="M65"/>
  <c r="M64"/>
  <c r="T57"/>
  <c r="T62" s="1"/>
  <c r="J57"/>
  <c r="J62" s="1"/>
  <c r="S21"/>
  <c r="T21" s="1"/>
  <c r="S54"/>
  <c r="S11"/>
  <c r="T11" s="1"/>
  <c r="U11" s="1"/>
  <c r="T55"/>
  <c r="T60" s="1"/>
  <c r="K15" i="24"/>
  <c r="T45"/>
  <c r="T47"/>
  <c r="T16"/>
  <c r="T18"/>
  <c r="T22"/>
  <c r="T44"/>
  <c r="T46"/>
  <c r="T38"/>
  <c r="T12"/>
  <c r="T15"/>
  <c r="T17"/>
  <c r="T27"/>
  <c r="T33"/>
  <c r="K44"/>
  <c r="U44" s="1"/>
  <c r="K46"/>
  <c r="K48"/>
  <c r="K7"/>
  <c r="K12"/>
  <c r="K14"/>
  <c r="K17"/>
  <c r="K18"/>
  <c r="K19"/>
  <c r="K21"/>
  <c r="K22"/>
  <c r="K23"/>
  <c r="K24"/>
  <c r="K45"/>
  <c r="K47"/>
  <c r="K35"/>
  <c r="K37"/>
  <c r="K30"/>
  <c r="F40"/>
  <c r="S51"/>
  <c r="S56" s="1"/>
  <c r="O53"/>
  <c r="O58" s="1"/>
  <c r="F53"/>
  <c r="F58" s="1"/>
  <c r="K41" i="23"/>
  <c r="K40"/>
  <c r="N65"/>
  <c r="T40"/>
  <c r="K17"/>
  <c r="K55"/>
  <c r="K60" s="1"/>
  <c r="E64"/>
  <c r="E63"/>
  <c r="D65"/>
  <c r="D64"/>
  <c r="D63"/>
  <c r="C59"/>
  <c r="T17"/>
  <c r="S59"/>
  <c r="S16"/>
  <c r="T16" s="1"/>
  <c r="R65"/>
  <c r="R63"/>
  <c r="S56"/>
  <c r="T56" s="1"/>
  <c r="T61" s="1"/>
  <c r="U46" i="24"/>
  <c r="U17"/>
  <c r="U40" i="23"/>
  <c r="U55"/>
  <c r="U60" s="1"/>
  <c r="S45"/>
  <c r="O53" i="34" l="1"/>
  <c r="O51"/>
  <c r="U22"/>
  <c r="U20"/>
  <c r="U18"/>
  <c r="U17"/>
  <c r="O50"/>
  <c r="J53"/>
  <c r="J52"/>
  <c r="J50"/>
  <c r="J51"/>
  <c r="F53"/>
  <c r="U10"/>
  <c r="U16" i="33"/>
  <c r="U17"/>
  <c r="F52" i="34"/>
  <c r="F51"/>
  <c r="F50"/>
  <c r="U16"/>
  <c r="U28"/>
  <c r="K26"/>
  <c r="U26" s="1"/>
  <c r="U21"/>
  <c r="K45"/>
  <c r="K35"/>
  <c r="K11"/>
  <c r="U11" s="1"/>
  <c r="S36"/>
  <c r="T46"/>
  <c r="T48"/>
  <c r="U8"/>
  <c r="S46"/>
  <c r="K48"/>
  <c r="K6"/>
  <c r="U6" s="1"/>
  <c r="K47"/>
  <c r="T45"/>
  <c r="U5"/>
  <c r="T47"/>
  <c r="U7"/>
  <c r="S52" i="33"/>
  <c r="U50" i="13"/>
  <c r="K49"/>
  <c r="U49" s="1"/>
  <c r="U51"/>
  <c r="U21" i="23"/>
  <c r="U5" i="19"/>
  <c r="T20" i="14"/>
  <c r="K50"/>
  <c r="K51"/>
  <c r="U51" s="1"/>
  <c r="K15" i="20"/>
  <c r="K44" s="1"/>
  <c r="K39"/>
  <c r="K30" i="21"/>
  <c r="U30" s="1"/>
  <c r="K14" i="22"/>
  <c r="K20"/>
  <c r="T51"/>
  <c r="K28" i="23"/>
  <c r="T30"/>
  <c r="T32"/>
  <c r="T39"/>
  <c r="K42"/>
  <c r="T28" i="24"/>
  <c r="T36"/>
  <c r="F50" i="32"/>
  <c r="O51"/>
  <c r="O51" i="33"/>
  <c r="S53"/>
  <c r="J53"/>
  <c r="O52"/>
  <c r="U41" i="23"/>
  <c r="U42"/>
  <c r="U48" i="20"/>
  <c r="U40" i="13"/>
  <c r="U28" i="19"/>
  <c r="U26" s="1"/>
  <c r="T26" i="20"/>
  <c r="O54" i="14"/>
  <c r="T11" i="22"/>
  <c r="U11" s="1"/>
  <c r="U33"/>
  <c r="G56" i="24"/>
  <c r="M56"/>
  <c r="G57"/>
  <c r="M57"/>
  <c r="G58"/>
  <c r="P61" i="25"/>
  <c r="K26" i="28"/>
  <c r="U28" i="30"/>
  <c r="U17"/>
  <c r="J51" i="32"/>
  <c r="J53"/>
  <c r="O50"/>
  <c r="O53"/>
  <c r="U28"/>
  <c r="J50" i="33"/>
  <c r="F50"/>
  <c r="O53"/>
  <c r="U39" i="23"/>
  <c r="U23"/>
  <c r="U26" i="14"/>
  <c r="K40" i="21"/>
  <c r="U25" i="20"/>
  <c r="U51"/>
  <c r="K44" i="13"/>
  <c r="U6" i="14"/>
  <c r="T16" i="19"/>
  <c r="O59" i="13"/>
  <c r="T48" i="19"/>
  <c r="T12"/>
  <c r="U12" s="1"/>
  <c r="T13"/>
  <c r="K19"/>
  <c r="T22"/>
  <c r="T33"/>
  <c r="O44" i="14"/>
  <c r="K25"/>
  <c r="U25" s="1"/>
  <c r="K32"/>
  <c r="O49"/>
  <c r="T50"/>
  <c r="T49" s="1"/>
  <c r="T6" i="19"/>
  <c r="T11"/>
  <c r="S44" i="20"/>
  <c r="T10"/>
  <c r="S11"/>
  <c r="T39"/>
  <c r="J54" i="14"/>
  <c r="O55"/>
  <c r="O56"/>
  <c r="O61" i="13" s="1"/>
  <c r="O45" i="21"/>
  <c r="K23"/>
  <c r="K27"/>
  <c r="T33"/>
  <c r="T40"/>
  <c r="U40" s="1"/>
  <c r="T12" i="22"/>
  <c r="U12" s="1"/>
  <c r="T15"/>
  <c r="U15" s="1"/>
  <c r="T8" i="23"/>
  <c r="K19"/>
  <c r="K34"/>
  <c r="O41" i="24"/>
  <c r="K40" i="27"/>
  <c r="U31"/>
  <c r="U42" i="28"/>
  <c r="F51" i="32"/>
  <c r="J50"/>
  <c r="F53"/>
  <c r="F52"/>
  <c r="J51" i="33"/>
  <c r="F53"/>
  <c r="J52"/>
  <c r="U10" i="23"/>
  <c r="U27" i="20"/>
  <c r="T26" i="19"/>
  <c r="T54" i="13"/>
  <c r="T59" i="20" s="1"/>
  <c r="J60" i="13"/>
  <c r="K50" i="19"/>
  <c r="K49" s="1"/>
  <c r="K51"/>
  <c r="K25"/>
  <c r="K54" i="14"/>
  <c r="K55"/>
  <c r="K13" i="21"/>
  <c r="U28" i="22"/>
  <c r="I55" i="24"/>
  <c r="J52" i="32"/>
  <c r="O52"/>
  <c r="F51" i="33"/>
  <c r="F52"/>
  <c r="O50"/>
  <c r="U42"/>
  <c r="S50"/>
  <c r="U33"/>
  <c r="U27"/>
  <c r="U18"/>
  <c r="U15"/>
  <c r="U10"/>
  <c r="U39"/>
  <c r="U41"/>
  <c r="U25"/>
  <c r="U20"/>
  <c r="U23"/>
  <c r="U22"/>
  <c r="U32"/>
  <c r="T47"/>
  <c r="U40"/>
  <c r="U31"/>
  <c r="U28"/>
  <c r="U21"/>
  <c r="T46"/>
  <c r="U7"/>
  <c r="U30"/>
  <c r="K11"/>
  <c r="U11" s="1"/>
  <c r="U42" i="32"/>
  <c r="K48" i="33"/>
  <c r="K26"/>
  <c r="U26" s="1"/>
  <c r="U13"/>
  <c r="U12"/>
  <c r="S36"/>
  <c r="K45"/>
  <c r="K50" s="1"/>
  <c r="K35"/>
  <c r="K47"/>
  <c r="K6"/>
  <c r="T45"/>
  <c r="T50" i="34" s="1"/>
  <c r="U5" i="33"/>
  <c r="U8"/>
  <c r="T48"/>
  <c r="U21" i="32"/>
  <c r="U15"/>
  <c r="U7"/>
  <c r="U40"/>
  <c r="U30"/>
  <c r="U22"/>
  <c r="U31"/>
  <c r="U12"/>
  <c r="T47"/>
  <c r="U20"/>
  <c r="U33"/>
  <c r="U25"/>
  <c r="U18"/>
  <c r="U17"/>
  <c r="U16"/>
  <c r="U13"/>
  <c r="U32"/>
  <c r="U27"/>
  <c r="U18" i="30"/>
  <c r="U33"/>
  <c r="U21"/>
  <c r="U13"/>
  <c r="U41"/>
  <c r="U25" i="28"/>
  <c r="O53"/>
  <c r="O53" i="31"/>
  <c r="O52"/>
  <c r="O52" i="28"/>
  <c r="O51" i="31"/>
  <c r="O51" i="28"/>
  <c r="O50" i="31"/>
  <c r="O50" i="28"/>
  <c r="U41"/>
  <c r="J53"/>
  <c r="J52" i="31"/>
  <c r="U17" i="28"/>
  <c r="J50"/>
  <c r="J53" i="31"/>
  <c r="J52" i="28"/>
  <c r="J51" i="31"/>
  <c r="J51" i="28"/>
  <c r="J50" i="31"/>
  <c r="U20" i="28"/>
  <c r="F51"/>
  <c r="F53"/>
  <c r="U12"/>
  <c r="F53" i="31"/>
  <c r="F52"/>
  <c r="F52" i="28"/>
  <c r="F51" i="31"/>
  <c r="F50"/>
  <c r="F50" i="28"/>
  <c r="S52" i="31"/>
  <c r="S52" i="32"/>
  <c r="S53" i="31"/>
  <c r="S53" i="32"/>
  <c r="S50" i="31"/>
  <c r="S50" i="32"/>
  <c r="S46"/>
  <c r="S51" i="33" s="1"/>
  <c r="S36" i="32"/>
  <c r="U41"/>
  <c r="U26"/>
  <c r="U39"/>
  <c r="U10"/>
  <c r="K48"/>
  <c r="K11"/>
  <c r="U11" s="1"/>
  <c r="U12" i="31"/>
  <c r="T46" i="32"/>
  <c r="T48"/>
  <c r="U8"/>
  <c r="K47"/>
  <c r="K6"/>
  <c r="T45"/>
  <c r="U5"/>
  <c r="K45"/>
  <c r="K35"/>
  <c r="U41" i="31"/>
  <c r="U32"/>
  <c r="U30"/>
  <c r="U28"/>
  <c r="U20"/>
  <c r="U17"/>
  <c r="U42"/>
  <c r="U40"/>
  <c r="U33"/>
  <c r="U27"/>
  <c r="U22"/>
  <c r="U16"/>
  <c r="U15"/>
  <c r="U13"/>
  <c r="T47"/>
  <c r="U23"/>
  <c r="U21"/>
  <c r="K26"/>
  <c r="U26" s="1"/>
  <c r="U30" i="28"/>
  <c r="S53"/>
  <c r="S50"/>
  <c r="U15" i="30"/>
  <c r="U42"/>
  <c r="U7"/>
  <c r="U40"/>
  <c r="U22"/>
  <c r="U10"/>
  <c r="U30"/>
  <c r="U25"/>
  <c r="U39"/>
  <c r="U23"/>
  <c r="U32"/>
  <c r="T47"/>
  <c r="U31"/>
  <c r="U27"/>
  <c r="U20"/>
  <c r="K48"/>
  <c r="K26"/>
  <c r="U26" s="1"/>
  <c r="K11"/>
  <c r="U11" s="1"/>
  <c r="U12"/>
  <c r="K48" i="31"/>
  <c r="U39"/>
  <c r="U25"/>
  <c r="K45"/>
  <c r="U11"/>
  <c r="U31"/>
  <c r="U18"/>
  <c r="T48"/>
  <c r="K35"/>
  <c r="U10"/>
  <c r="U8"/>
  <c r="K47"/>
  <c r="K6"/>
  <c r="U6" s="1"/>
  <c r="S46"/>
  <c r="U7"/>
  <c r="S36"/>
  <c r="T46"/>
  <c r="T45"/>
  <c r="U5"/>
  <c r="T46" i="30"/>
  <c r="T45"/>
  <c r="U5"/>
  <c r="K45"/>
  <c r="K35"/>
  <c r="K47"/>
  <c r="K6"/>
  <c r="U6" s="1"/>
  <c r="U8"/>
  <c r="T48"/>
  <c r="U21" i="28"/>
  <c r="U33"/>
  <c r="U32"/>
  <c r="S46"/>
  <c r="S51" s="1"/>
  <c r="U10"/>
  <c r="U23"/>
  <c r="U40"/>
  <c r="U39"/>
  <c r="U22"/>
  <c r="U18"/>
  <c r="T48"/>
  <c r="U15"/>
  <c r="T45"/>
  <c r="U13"/>
  <c r="T47"/>
  <c r="T46"/>
  <c r="U8"/>
  <c r="U5"/>
  <c r="K6"/>
  <c r="U6" s="1"/>
  <c r="U7"/>
  <c r="K11"/>
  <c r="K47"/>
  <c r="K48"/>
  <c r="U16"/>
  <c r="K35"/>
  <c r="K45"/>
  <c r="U26"/>
  <c r="U31"/>
  <c r="S36"/>
  <c r="R63" i="25"/>
  <c r="P63"/>
  <c r="Q63"/>
  <c r="R62"/>
  <c r="Q62"/>
  <c r="Q61"/>
  <c r="R61"/>
  <c r="R60"/>
  <c r="Q60"/>
  <c r="N57"/>
  <c r="N62"/>
  <c r="N55"/>
  <c r="N60"/>
  <c r="L63"/>
  <c r="M63"/>
  <c r="L57"/>
  <c r="L62"/>
  <c r="M62"/>
  <c r="L56"/>
  <c r="M61"/>
  <c r="L61"/>
  <c r="L55"/>
  <c r="L60"/>
  <c r="M55"/>
  <c r="M60"/>
  <c r="H61"/>
  <c r="H60"/>
  <c r="U51" i="19"/>
  <c r="T49"/>
  <c r="U5" i="23"/>
  <c r="U13" i="22"/>
  <c r="U7"/>
  <c r="K31" i="21"/>
  <c r="K31" i="20"/>
  <c r="U31" s="1"/>
  <c r="K26"/>
  <c r="U26" s="1"/>
  <c r="K21"/>
  <c r="K16"/>
  <c r="U16" s="1"/>
  <c r="K11"/>
  <c r="U27" i="14"/>
  <c r="U41"/>
  <c r="U48"/>
  <c r="U30"/>
  <c r="U23"/>
  <c r="U22"/>
  <c r="U13"/>
  <c r="U11" s="1"/>
  <c r="U39" i="19"/>
  <c r="T40"/>
  <c r="K43"/>
  <c r="S49"/>
  <c r="U13"/>
  <c r="U54" i="22"/>
  <c r="S61" i="23"/>
  <c r="U7" i="21"/>
  <c r="U61" i="20"/>
  <c r="U16" i="14"/>
  <c r="U16" i="19"/>
  <c r="U8"/>
  <c r="O49"/>
  <c r="T8"/>
  <c r="T10"/>
  <c r="U10" s="1"/>
  <c r="K14"/>
  <c r="U18" i="13"/>
  <c r="P60" i="25"/>
  <c r="P55"/>
  <c r="P56"/>
  <c r="P62"/>
  <c r="P57"/>
  <c r="P58"/>
  <c r="J44" i="19"/>
  <c r="T30"/>
  <c r="U30" s="1"/>
  <c r="T32"/>
  <c r="T31" s="1"/>
  <c r="K34"/>
  <c r="K24" i="13"/>
  <c r="T5"/>
  <c r="U5" s="1"/>
  <c r="U23"/>
  <c r="T42"/>
  <c r="T8"/>
  <c r="U8" s="1"/>
  <c r="T10" i="14"/>
  <c r="U10" s="1"/>
  <c r="K20"/>
  <c r="O31"/>
  <c r="O40"/>
  <c r="O45" s="1"/>
  <c r="K42"/>
  <c r="T6" i="20"/>
  <c r="T16"/>
  <c r="L59"/>
  <c r="C64"/>
  <c r="R61"/>
  <c r="M62"/>
  <c r="R62"/>
  <c r="S55" i="14"/>
  <c r="S60" i="13" s="1"/>
  <c r="J56" i="14"/>
  <c r="J61" i="13" s="1"/>
  <c r="S56" i="14"/>
  <c r="S61" i="13" s="1"/>
  <c r="O57" i="14"/>
  <c r="O62" i="13" s="1"/>
  <c r="O44" i="21"/>
  <c r="K28"/>
  <c r="K26" s="1"/>
  <c r="U26" s="1"/>
  <c r="T51"/>
  <c r="U51" s="1"/>
  <c r="K23" i="22"/>
  <c r="K21" s="1"/>
  <c r="T23"/>
  <c r="T30"/>
  <c r="K34"/>
  <c r="T42"/>
  <c r="U42" s="1"/>
  <c r="T50"/>
  <c r="M60"/>
  <c r="P60"/>
  <c r="U28" i="23"/>
  <c r="K33"/>
  <c r="U33" s="1"/>
  <c r="H61"/>
  <c r="E62"/>
  <c r="C60" i="24"/>
  <c r="E60"/>
  <c r="H60"/>
  <c r="L60"/>
  <c r="N60"/>
  <c r="Q60"/>
  <c r="C61"/>
  <c r="E61"/>
  <c r="H61"/>
  <c r="L61"/>
  <c r="N61"/>
  <c r="Q61"/>
  <c r="C62"/>
  <c r="E62"/>
  <c r="H62"/>
  <c r="L62"/>
  <c r="N62"/>
  <c r="Q62"/>
  <c r="C63"/>
  <c r="E63"/>
  <c r="H63"/>
  <c r="L63"/>
  <c r="N63"/>
  <c r="Q63"/>
  <c r="I60" i="25"/>
  <c r="I61"/>
  <c r="I62"/>
  <c r="G63"/>
  <c r="I63"/>
  <c r="C58" i="24"/>
  <c r="C56"/>
  <c r="E55"/>
  <c r="G55"/>
  <c r="M55"/>
  <c r="Q55"/>
  <c r="E56"/>
  <c r="I56"/>
  <c r="Q56"/>
  <c r="E57"/>
  <c r="I57"/>
  <c r="Q57"/>
  <c r="E58"/>
  <c r="I58"/>
  <c r="M58"/>
  <c r="Q58"/>
  <c r="L58" i="27"/>
  <c r="Q57"/>
  <c r="C57"/>
  <c r="L56"/>
  <c r="Q55"/>
  <c r="C55"/>
  <c r="Q58"/>
  <c r="I58"/>
  <c r="E58"/>
  <c r="R57"/>
  <c r="N57"/>
  <c r="H57"/>
  <c r="Q56"/>
  <c r="E56"/>
  <c r="R55"/>
  <c r="N55"/>
  <c r="H55"/>
  <c r="I55" i="25"/>
  <c r="N58"/>
  <c r="L58"/>
  <c r="R56"/>
  <c r="P58" i="27"/>
  <c r="I58" i="25"/>
  <c r="R57"/>
  <c r="Q55"/>
  <c r="Q56"/>
  <c r="Q57"/>
  <c r="Q58"/>
  <c r="U33" i="19"/>
  <c r="U22" i="13"/>
  <c r="U41"/>
  <c r="T11" i="20"/>
  <c r="U11" s="1"/>
  <c r="U15"/>
  <c r="T21"/>
  <c r="U33"/>
  <c r="R59"/>
  <c r="G60"/>
  <c r="P60"/>
  <c r="T55" i="14"/>
  <c r="U55" s="1"/>
  <c r="K56"/>
  <c r="K57"/>
  <c r="K62" i="13" s="1"/>
  <c r="K11" i="21"/>
  <c r="U11" s="1"/>
  <c r="K21"/>
  <c r="U21" s="1"/>
  <c r="U27"/>
  <c r="C64"/>
  <c r="E60"/>
  <c r="N61"/>
  <c r="Q61"/>
  <c r="C66"/>
  <c r="E62"/>
  <c r="U32" i="22"/>
  <c r="N60"/>
  <c r="K18" i="23"/>
  <c r="K16" s="1"/>
  <c r="T18"/>
  <c r="U18" s="1"/>
  <c r="K22"/>
  <c r="U22" s="1"/>
  <c r="K24"/>
  <c r="K27"/>
  <c r="K26" s="1"/>
  <c r="U26" s="1"/>
  <c r="K29"/>
  <c r="K49"/>
  <c r="K51"/>
  <c r="I60"/>
  <c r="D66"/>
  <c r="L62"/>
  <c r="K5" i="24"/>
  <c r="K10"/>
  <c r="D60"/>
  <c r="G60"/>
  <c r="I60"/>
  <c r="M60"/>
  <c r="P60"/>
  <c r="R60"/>
  <c r="D61"/>
  <c r="G61"/>
  <c r="I61"/>
  <c r="M61"/>
  <c r="P61"/>
  <c r="R61"/>
  <c r="D62"/>
  <c r="G62"/>
  <c r="I62"/>
  <c r="M62"/>
  <c r="P62"/>
  <c r="R62"/>
  <c r="G63"/>
  <c r="H62" i="25"/>
  <c r="C55" i="24"/>
  <c r="C57"/>
  <c r="D55"/>
  <c r="H55"/>
  <c r="L55"/>
  <c r="N55"/>
  <c r="P55"/>
  <c r="R55"/>
  <c r="D56"/>
  <c r="H56"/>
  <c r="L56"/>
  <c r="N56"/>
  <c r="P56"/>
  <c r="R56"/>
  <c r="D57"/>
  <c r="H57"/>
  <c r="L57"/>
  <c r="N57"/>
  <c r="P57"/>
  <c r="R57"/>
  <c r="D58"/>
  <c r="H58"/>
  <c r="L58"/>
  <c r="N58"/>
  <c r="P58"/>
  <c r="R58"/>
  <c r="N58" i="27"/>
  <c r="H58"/>
  <c r="E57"/>
  <c r="N56"/>
  <c r="H56"/>
  <c r="E55"/>
  <c r="M58"/>
  <c r="G58"/>
  <c r="C58"/>
  <c r="P57"/>
  <c r="L57"/>
  <c r="D57"/>
  <c r="M56"/>
  <c r="G56"/>
  <c r="C56"/>
  <c r="P55"/>
  <c r="L55"/>
  <c r="D55"/>
  <c r="I57" i="25"/>
  <c r="R58"/>
  <c r="C63" i="27"/>
  <c r="N56" i="25"/>
  <c r="C61" i="27"/>
  <c r="K16"/>
  <c r="U16" s="1"/>
  <c r="K11"/>
  <c r="U11" s="1"/>
  <c r="R58"/>
  <c r="M58" i="25"/>
  <c r="D58" i="27"/>
  <c r="M57"/>
  <c r="G57"/>
  <c r="P56"/>
  <c r="I56" i="25"/>
  <c r="R55"/>
  <c r="I55" i="27"/>
  <c r="G62" i="25"/>
  <c r="G61"/>
  <c r="H58"/>
  <c r="H57"/>
  <c r="H56"/>
  <c r="G60"/>
  <c r="H55"/>
  <c r="G58"/>
  <c r="G57"/>
  <c r="G56"/>
  <c r="G55"/>
  <c r="S56" i="27"/>
  <c r="D63" i="25"/>
  <c r="E63"/>
  <c r="E62"/>
  <c r="D62"/>
  <c r="D61"/>
  <c r="E61"/>
  <c r="E60"/>
  <c r="D60"/>
  <c r="C58"/>
  <c r="C57"/>
  <c r="C56"/>
  <c r="C55"/>
  <c r="D58"/>
  <c r="D57"/>
  <c r="D56"/>
  <c r="D55"/>
  <c r="U30" i="27"/>
  <c r="K6"/>
  <c r="K41" s="1"/>
  <c r="K48" i="25"/>
  <c r="F58" i="27"/>
  <c r="K53"/>
  <c r="K51"/>
  <c r="T53"/>
  <c r="O58"/>
  <c r="K52"/>
  <c r="T51"/>
  <c r="K50"/>
  <c r="S41"/>
  <c r="T52"/>
  <c r="T50"/>
  <c r="U5"/>
  <c r="T20" i="25"/>
  <c r="T32"/>
  <c r="T30"/>
  <c r="T22"/>
  <c r="T8"/>
  <c r="T12"/>
  <c r="T15"/>
  <c r="T7"/>
  <c r="T47"/>
  <c r="T45"/>
  <c r="T25"/>
  <c r="O51"/>
  <c r="O40"/>
  <c r="K24"/>
  <c r="K19"/>
  <c r="K14"/>
  <c r="K23"/>
  <c r="K22"/>
  <c r="K21"/>
  <c r="K13"/>
  <c r="K17"/>
  <c r="J41"/>
  <c r="K46"/>
  <c r="F52"/>
  <c r="F57" s="1"/>
  <c r="F50"/>
  <c r="F55" s="1"/>
  <c r="J50" i="24"/>
  <c r="J55" s="1"/>
  <c r="F52"/>
  <c r="F57" s="1"/>
  <c r="F50"/>
  <c r="F55" s="1"/>
  <c r="K13"/>
  <c r="U12"/>
  <c r="T10"/>
  <c r="U10" s="1"/>
  <c r="O51"/>
  <c r="O56" s="1"/>
  <c r="T11"/>
  <c r="F40" i="25"/>
  <c r="T25" i="24"/>
  <c r="T36" i="25"/>
  <c r="T38"/>
  <c r="T44"/>
  <c r="T46"/>
  <c r="T18"/>
  <c r="T28"/>
  <c r="O41"/>
  <c r="T13"/>
  <c r="T21"/>
  <c r="T23"/>
  <c r="T27"/>
  <c r="T31"/>
  <c r="T33"/>
  <c r="T35"/>
  <c r="T37"/>
  <c r="O53"/>
  <c r="K7"/>
  <c r="K15"/>
  <c r="K25"/>
  <c r="K35"/>
  <c r="K37"/>
  <c r="K39"/>
  <c r="K45"/>
  <c r="U45" s="1"/>
  <c r="K47"/>
  <c r="U47" s="1"/>
  <c r="K27"/>
  <c r="K28"/>
  <c r="U28" s="1"/>
  <c r="K29"/>
  <c r="K31"/>
  <c r="U31" s="1"/>
  <c r="K32"/>
  <c r="K33"/>
  <c r="K34"/>
  <c r="U13"/>
  <c r="K20"/>
  <c r="K30"/>
  <c r="F41"/>
  <c r="K36"/>
  <c r="K38"/>
  <c r="K44"/>
  <c r="U7"/>
  <c r="K10"/>
  <c r="J40"/>
  <c r="T11"/>
  <c r="T17"/>
  <c r="S16"/>
  <c r="T16" s="1"/>
  <c r="K8"/>
  <c r="K6" s="1"/>
  <c r="K12"/>
  <c r="K11" s="1"/>
  <c r="K18"/>
  <c r="U18" s="1"/>
  <c r="U23"/>
  <c r="S40"/>
  <c r="T5"/>
  <c r="K5"/>
  <c r="T6"/>
  <c r="T10"/>
  <c r="O50"/>
  <c r="S50"/>
  <c r="S55" s="1"/>
  <c r="F51"/>
  <c r="F56" s="1"/>
  <c r="J51"/>
  <c r="O52"/>
  <c r="S52"/>
  <c r="S57" s="1"/>
  <c r="F53"/>
  <c r="F58" s="1"/>
  <c r="J53"/>
  <c r="S26"/>
  <c r="T26" s="1"/>
  <c r="J50"/>
  <c r="S51"/>
  <c r="S56" s="1"/>
  <c r="J52"/>
  <c r="S53"/>
  <c r="S58" s="1"/>
  <c r="S52" i="24"/>
  <c r="S57" s="1"/>
  <c r="S50"/>
  <c r="S55" s="1"/>
  <c r="T30"/>
  <c r="U30" s="1"/>
  <c r="S26"/>
  <c r="T26" s="1"/>
  <c r="T20"/>
  <c r="S53"/>
  <c r="S58" s="1"/>
  <c r="T13"/>
  <c r="U13" s="1"/>
  <c r="T31"/>
  <c r="O52"/>
  <c r="O57" s="1"/>
  <c r="U47"/>
  <c r="O50"/>
  <c r="O55" s="1"/>
  <c r="T23"/>
  <c r="U23" s="1"/>
  <c r="O40"/>
  <c r="T32"/>
  <c r="U15"/>
  <c r="K39"/>
  <c r="J53"/>
  <c r="J58" s="1"/>
  <c r="K27"/>
  <c r="U27" s="1"/>
  <c r="K38"/>
  <c r="U38" s="1"/>
  <c r="K36"/>
  <c r="U36" s="1"/>
  <c r="K28"/>
  <c r="U28" s="1"/>
  <c r="K11"/>
  <c r="U11" s="1"/>
  <c r="J52"/>
  <c r="F51"/>
  <c r="F56" s="1"/>
  <c r="K50"/>
  <c r="F41"/>
  <c r="U18"/>
  <c r="K16"/>
  <c r="U16" s="1"/>
  <c r="K6"/>
  <c r="K32" i="23"/>
  <c r="U32" s="1"/>
  <c r="K56"/>
  <c r="K61" s="1"/>
  <c r="T61" i="21"/>
  <c r="U56"/>
  <c r="U61" s="1"/>
  <c r="U55"/>
  <c r="U60" i="22" s="1"/>
  <c r="K60"/>
  <c r="U56" i="23"/>
  <c r="U61" s="1"/>
  <c r="V54" i="22"/>
  <c r="J59" i="21"/>
  <c r="J59" i="22"/>
  <c r="O61" i="20"/>
  <c r="O61" i="21"/>
  <c r="F59" i="20"/>
  <c r="K54"/>
  <c r="K60" i="13"/>
  <c r="J59"/>
  <c r="K54"/>
  <c r="T16"/>
  <c r="U16" s="1"/>
  <c r="S45"/>
  <c r="T51" i="24"/>
  <c r="T56" s="1"/>
  <c r="U17" i="23"/>
  <c r="U45" i="24"/>
  <c r="U22"/>
  <c r="T54" i="23"/>
  <c r="T59" s="1"/>
  <c r="K57"/>
  <c r="K54"/>
  <c r="U61" i="22"/>
  <c r="U57" i="13"/>
  <c r="T57" i="21"/>
  <c r="S61"/>
  <c r="K57"/>
  <c r="U57" i="20"/>
  <c r="U62" s="1"/>
  <c r="U42" i="21"/>
  <c r="U18" i="20"/>
  <c r="U48" i="13"/>
  <c r="U15"/>
  <c r="V55" i="22"/>
  <c r="U54" i="21"/>
  <c r="U59" i="22" s="1"/>
  <c r="K59" i="21"/>
  <c r="J60"/>
  <c r="J60" i="22"/>
  <c r="U18" i="21"/>
  <c r="K16"/>
  <c r="F62" i="22"/>
  <c r="K57"/>
  <c r="U51"/>
  <c r="K49"/>
  <c r="U49" s="1"/>
  <c r="K44" i="21"/>
  <c r="U5"/>
  <c r="J61" i="20"/>
  <c r="J61" i="21"/>
  <c r="F60" i="20"/>
  <c r="K55"/>
  <c r="O60" i="13"/>
  <c r="T55"/>
  <c r="T60" s="1"/>
  <c r="U41" i="19"/>
  <c r="U40" s="1"/>
  <c r="K40"/>
  <c r="T61" i="22"/>
  <c r="U7" i="23"/>
  <c r="T60" i="21"/>
  <c r="U6" i="22"/>
  <c r="U31"/>
  <c r="T62" i="20"/>
  <c r="O60" i="21"/>
  <c r="U28" i="20"/>
  <c r="K11" i="14"/>
  <c r="K6"/>
  <c r="K22" i="19"/>
  <c r="J21"/>
  <c r="J45" s="1"/>
  <c r="T23"/>
  <c r="S21"/>
  <c r="S45" s="1"/>
  <c r="U6"/>
  <c r="U11"/>
  <c r="U21" i="20"/>
  <c r="U39"/>
  <c r="U13" i="21"/>
  <c r="U23"/>
  <c r="U31"/>
  <c r="U6" i="23"/>
  <c r="U12"/>
  <c r="S45" i="20"/>
  <c r="K49" i="14"/>
  <c r="U50" i="19"/>
  <c r="F44"/>
  <c r="U48"/>
  <c r="J49"/>
  <c r="U20"/>
  <c r="K26" i="13"/>
  <c r="U26" s="1"/>
  <c r="U42"/>
  <c r="U33" i="14"/>
  <c r="U6" i="20"/>
  <c r="U10"/>
  <c r="T54" i="14"/>
  <c r="T59" i="13" s="1"/>
  <c r="U25" i="21"/>
  <c r="U33"/>
  <c r="U30" i="22"/>
  <c r="U50"/>
  <c r="U8" i="23"/>
  <c r="U20"/>
  <c r="U25"/>
  <c r="U30"/>
  <c r="U49"/>
  <c r="U51"/>
  <c r="Q60" i="20"/>
  <c r="R60"/>
  <c r="C66"/>
  <c r="G62"/>
  <c r="S31" i="19"/>
  <c r="D59" i="13"/>
  <c r="R59"/>
  <c r="H61"/>
  <c r="I61"/>
  <c r="D62" i="23"/>
  <c r="K20" i="24"/>
  <c r="S21"/>
  <c r="T21" s="1"/>
  <c r="U21" s="1"/>
  <c r="K25"/>
  <c r="K34"/>
  <c r="T35"/>
  <c r="U35" s="1"/>
  <c r="J40"/>
  <c r="T5"/>
  <c r="U5" s="1"/>
  <c r="J41"/>
  <c r="T6"/>
  <c r="T7"/>
  <c r="U7" s="1"/>
  <c r="T8"/>
  <c r="U8" s="1"/>
  <c r="K29"/>
  <c r="K31"/>
  <c r="U31" s="1"/>
  <c r="K32"/>
  <c r="K33"/>
  <c r="U33" s="1"/>
  <c r="T37"/>
  <c r="U37" s="1"/>
  <c r="J51"/>
  <c r="J56" s="1"/>
  <c r="U20"/>
  <c r="S40"/>
  <c r="U47" i="34" l="1"/>
  <c r="T51"/>
  <c r="T53"/>
  <c r="T52"/>
  <c r="U45"/>
  <c r="K53"/>
  <c r="K52"/>
  <c r="K50"/>
  <c r="U48"/>
  <c r="U46"/>
  <c r="K36"/>
  <c r="K46"/>
  <c r="U25" i="19"/>
  <c r="K44"/>
  <c r="U32" i="14"/>
  <c r="U31" s="1"/>
  <c r="K31"/>
  <c r="U56"/>
  <c r="U61" i="13" s="1"/>
  <c r="K53" i="32"/>
  <c r="K53" i="24"/>
  <c r="K58" s="1"/>
  <c r="U6"/>
  <c r="T52"/>
  <c r="T57" s="1"/>
  <c r="U25"/>
  <c r="T57" i="14"/>
  <c r="T62" i="13" s="1"/>
  <c r="U30" i="25"/>
  <c r="U15"/>
  <c r="T53" i="33"/>
  <c r="K53"/>
  <c r="U50" i="14"/>
  <c r="U49" s="1"/>
  <c r="U49" i="19"/>
  <c r="U32" i="25"/>
  <c r="U37"/>
  <c r="T56" i="14"/>
  <c r="T61" i="13" s="1"/>
  <c r="U23" i="22"/>
  <c r="K45" i="20"/>
  <c r="K50" i="32"/>
  <c r="K52"/>
  <c r="K52" i="33"/>
  <c r="U20" i="22"/>
  <c r="K44"/>
  <c r="T50" i="33"/>
  <c r="T52"/>
  <c r="T51"/>
  <c r="U47"/>
  <c r="U45"/>
  <c r="U48"/>
  <c r="K36"/>
  <c r="K46"/>
  <c r="K51" s="1"/>
  <c r="U6"/>
  <c r="U46" s="1"/>
  <c r="U48" i="32"/>
  <c r="U47"/>
  <c r="U48" i="30"/>
  <c r="K50" i="28"/>
  <c r="K50" i="31"/>
  <c r="K52"/>
  <c r="K53"/>
  <c r="K53" i="28"/>
  <c r="K52"/>
  <c r="T52" i="31"/>
  <c r="T52" i="32"/>
  <c r="T53" i="31"/>
  <c r="T53" i="32"/>
  <c r="T51" i="31"/>
  <c r="T51" i="32"/>
  <c r="S51" i="31"/>
  <c r="S51" i="32"/>
  <c r="T50" i="31"/>
  <c r="T50" i="32"/>
  <c r="U45"/>
  <c r="K36"/>
  <c r="K46"/>
  <c r="U6"/>
  <c r="U46" s="1"/>
  <c r="U47" i="31"/>
  <c r="T53" i="28"/>
  <c r="T52"/>
  <c r="T51"/>
  <c r="T50"/>
  <c r="U47" i="30"/>
  <c r="U45"/>
  <c r="U46"/>
  <c r="U45" i="31"/>
  <c r="U48"/>
  <c r="U46"/>
  <c r="K46"/>
  <c r="K36"/>
  <c r="K36" i="30"/>
  <c r="K46"/>
  <c r="U47" i="28"/>
  <c r="U48"/>
  <c r="U45"/>
  <c r="K46"/>
  <c r="U11"/>
  <c r="U46" s="1"/>
  <c r="K36"/>
  <c r="U25" i="25"/>
  <c r="U20"/>
  <c r="K45" i="23"/>
  <c r="U16"/>
  <c r="K45" i="22"/>
  <c r="U21"/>
  <c r="K52" i="24"/>
  <c r="K57" s="1"/>
  <c r="J57"/>
  <c r="K40" i="14"/>
  <c r="U42"/>
  <c r="U40" s="1"/>
  <c r="K45"/>
  <c r="K55" i="24"/>
  <c r="O55" i="27"/>
  <c r="O57"/>
  <c r="F55"/>
  <c r="O56"/>
  <c r="F57"/>
  <c r="J57"/>
  <c r="S55"/>
  <c r="S57"/>
  <c r="S58"/>
  <c r="J58"/>
  <c r="O58" i="25"/>
  <c r="O55"/>
  <c r="U28" i="21"/>
  <c r="K61" i="13"/>
  <c r="U20" i="14"/>
  <c r="K44"/>
  <c r="K26" i="24"/>
  <c r="U26" s="1"/>
  <c r="F56" i="27"/>
  <c r="J55"/>
  <c r="O56" i="25"/>
  <c r="J56" i="27"/>
  <c r="O57" i="25"/>
  <c r="U21" i="14"/>
  <c r="U32" i="19"/>
  <c r="U31" s="1"/>
  <c r="U27" i="23"/>
  <c r="J58" i="25"/>
  <c r="J57"/>
  <c r="J56"/>
  <c r="J55"/>
  <c r="T57" i="27"/>
  <c r="T56"/>
  <c r="U6"/>
  <c r="U22" i="25"/>
  <c r="U17"/>
  <c r="U21"/>
  <c r="K55" i="27"/>
  <c r="U50"/>
  <c r="U52"/>
  <c r="U51"/>
  <c r="K58"/>
  <c r="U53"/>
  <c r="U44" i="25"/>
  <c r="U36"/>
  <c r="U35"/>
  <c r="U46"/>
  <c r="U38"/>
  <c r="K26"/>
  <c r="U26" s="1"/>
  <c r="U10"/>
  <c r="T50" i="24"/>
  <c r="U33" i="25"/>
  <c r="K40"/>
  <c r="U27"/>
  <c r="K53"/>
  <c r="T52"/>
  <c r="T57" s="1"/>
  <c r="K51"/>
  <c r="T50"/>
  <c r="T55" s="1"/>
  <c r="U6"/>
  <c r="T53"/>
  <c r="T58" s="1"/>
  <c r="K52"/>
  <c r="T51"/>
  <c r="T56" s="1"/>
  <c r="K50"/>
  <c r="U5"/>
  <c r="U11"/>
  <c r="K16"/>
  <c r="U8"/>
  <c r="S41"/>
  <c r="U12"/>
  <c r="U32" i="24"/>
  <c r="S41"/>
  <c r="T53"/>
  <c r="T58" s="1"/>
  <c r="K41"/>
  <c r="K40"/>
  <c r="U55" i="20"/>
  <c r="K60"/>
  <c r="K62" i="22"/>
  <c r="U57"/>
  <c r="U16" i="21"/>
  <c r="K45"/>
  <c r="K59" i="23"/>
  <c r="U54"/>
  <c r="U59" s="1"/>
  <c r="U54" i="13"/>
  <c r="K59"/>
  <c r="U54" i="20"/>
  <c r="K59"/>
  <c r="U57" i="14"/>
  <c r="U62" i="13" s="1"/>
  <c r="K45"/>
  <c r="U55"/>
  <c r="U60" s="1"/>
  <c r="K60" i="21"/>
  <c r="T21" i="19"/>
  <c r="U23"/>
  <c r="K21"/>
  <c r="K45" s="1"/>
  <c r="U22"/>
  <c r="U21" s="1"/>
  <c r="K62" i="21"/>
  <c r="U57"/>
  <c r="U62" s="1"/>
  <c r="T62" i="22"/>
  <c r="T62" i="21"/>
  <c r="K62" i="23"/>
  <c r="U57"/>
  <c r="U62" s="1"/>
  <c r="U54" i="14"/>
  <c r="U59" i="21"/>
  <c r="T60" i="20"/>
  <c r="U60" i="21"/>
  <c r="K51" i="24"/>
  <c r="U52"/>
  <c r="U57" s="1"/>
  <c r="U53"/>
  <c r="U52" i="34" l="1"/>
  <c r="U50"/>
  <c r="K51"/>
  <c r="U53"/>
  <c r="U51"/>
  <c r="K57" i="27"/>
  <c r="K51" i="32"/>
  <c r="U59" i="20"/>
  <c r="U53" i="33"/>
  <c r="U58" i="24"/>
  <c r="U50" i="33"/>
  <c r="U51"/>
  <c r="U52" i="32"/>
  <c r="U52" i="33"/>
  <c r="U53" i="28"/>
  <c r="U50" i="31"/>
  <c r="U52"/>
  <c r="U53"/>
  <c r="K51" i="28"/>
  <c r="U51" i="31"/>
  <c r="K51"/>
  <c r="U51" i="32"/>
  <c r="U53"/>
  <c r="U50"/>
  <c r="U50" i="28"/>
  <c r="U52"/>
  <c r="U51"/>
  <c r="U51" i="24"/>
  <c r="U56" s="1"/>
  <c r="K56"/>
  <c r="U50"/>
  <c r="U55" s="1"/>
  <c r="T55"/>
  <c r="K56" i="27"/>
  <c r="T55"/>
  <c r="T58"/>
  <c r="K57" i="25"/>
  <c r="K58"/>
  <c r="K56"/>
  <c r="K55"/>
  <c r="U58" i="27"/>
  <c r="U57"/>
  <c r="U56"/>
  <c r="U55"/>
  <c r="K41" i="25"/>
  <c r="U16"/>
  <c r="U50"/>
  <c r="U55" s="1"/>
  <c r="U52"/>
  <c r="U57" s="1"/>
  <c r="U51"/>
  <c r="U56" s="1"/>
  <c r="U53"/>
  <c r="U58" s="1"/>
  <c r="U59" i="13"/>
  <c r="U60" i="20"/>
  <c r="V57" i="22"/>
  <c r="U62"/>
</calcChain>
</file>

<file path=xl/sharedStrings.xml><?xml version="1.0" encoding="utf-8"?>
<sst xmlns="http://schemas.openxmlformats.org/spreadsheetml/2006/main" count="1547" uniqueCount="277">
  <si>
    <t>통계청 제품 생산·출하 실적</t>
  </si>
  <si>
    <t>품 목 명</t>
  </si>
  <si>
    <t>구  분</t>
  </si>
  <si>
    <t>1/4분기</t>
  </si>
  <si>
    <t>2/4분기</t>
  </si>
  <si>
    <t>상반기</t>
  </si>
  <si>
    <t>3/4분기</t>
  </si>
  <si>
    <t>4/4분기</t>
  </si>
  <si>
    <t>하반기</t>
  </si>
  <si>
    <t>생  산</t>
  </si>
  <si>
    <t>출  하</t>
  </si>
  <si>
    <t>재  고</t>
  </si>
  <si>
    <t>동봉 및 형재</t>
  </si>
  <si>
    <t>알루미늄 박</t>
  </si>
  <si>
    <t>알루미늄 선</t>
  </si>
  <si>
    <t xml:space="preserve">    ·내수</t>
  </si>
  <si>
    <t xml:space="preserve">    ·수출</t>
  </si>
  <si>
    <t>동     선</t>
  </si>
  <si>
    <t>동      관</t>
  </si>
  <si>
    <t>동판및 띠</t>
  </si>
  <si>
    <t>알루미늄판</t>
  </si>
  <si>
    <t xml:space="preserve">  및 띠</t>
  </si>
  <si>
    <t>전체계</t>
    <phoneticPr fontId="8" type="noConversion"/>
  </si>
  <si>
    <t>전체계</t>
    <phoneticPr fontId="8" type="noConversion"/>
  </si>
  <si>
    <t>알루미늄 관 및봉</t>
    <phoneticPr fontId="8" type="noConversion"/>
  </si>
  <si>
    <t>(단위 : 톤)</t>
    <phoneticPr fontId="8" type="noConversion"/>
  </si>
  <si>
    <t>'08. 1</t>
    <phoneticPr fontId="8" type="noConversion"/>
  </si>
  <si>
    <t>'08. 2</t>
  </si>
  <si>
    <t>'08. 3</t>
  </si>
  <si>
    <t>'08. 4</t>
    <phoneticPr fontId="8" type="noConversion"/>
  </si>
  <si>
    <t>'08. 5</t>
  </si>
  <si>
    <t>'08. 6</t>
  </si>
  <si>
    <t>'08. 7</t>
    <phoneticPr fontId="8" type="noConversion"/>
  </si>
  <si>
    <t>'08. 8</t>
  </si>
  <si>
    <t>'08. 9</t>
  </si>
  <si>
    <t>'08. 10</t>
    <phoneticPr fontId="8" type="noConversion"/>
  </si>
  <si>
    <t>'08. 11</t>
  </si>
  <si>
    <t>'08. 12</t>
  </si>
  <si>
    <t>2008년계</t>
    <phoneticPr fontId="8" type="noConversion"/>
  </si>
  <si>
    <t>생산</t>
    <phoneticPr fontId="8" type="noConversion"/>
  </si>
  <si>
    <t>내수</t>
    <phoneticPr fontId="8" type="noConversion"/>
  </si>
  <si>
    <t>출하</t>
    <phoneticPr fontId="8" type="noConversion"/>
  </si>
  <si>
    <t>수출</t>
    <phoneticPr fontId="8" type="noConversion"/>
  </si>
  <si>
    <t>합 계</t>
    <phoneticPr fontId="8" type="noConversion"/>
  </si>
  <si>
    <t>'09. 1</t>
    <phoneticPr fontId="8" type="noConversion"/>
  </si>
  <si>
    <t>'09. 2</t>
  </si>
  <si>
    <t>'09. 3</t>
  </si>
  <si>
    <t>'09. 4</t>
    <phoneticPr fontId="8" type="noConversion"/>
  </si>
  <si>
    <t>'09. 5</t>
  </si>
  <si>
    <t>'09. 6</t>
  </si>
  <si>
    <t>'09. 7</t>
    <phoneticPr fontId="8" type="noConversion"/>
  </si>
  <si>
    <t>'09. 8</t>
  </si>
  <si>
    <t>'09. 9</t>
  </si>
  <si>
    <t>'09. 10</t>
    <phoneticPr fontId="8" type="noConversion"/>
  </si>
  <si>
    <t>'09. 11</t>
  </si>
  <si>
    <t>'09. 12</t>
  </si>
  <si>
    <t>2009년계</t>
    <phoneticPr fontId="8" type="noConversion"/>
  </si>
  <si>
    <t>'10. 10</t>
    <phoneticPr fontId="8" type="noConversion"/>
  </si>
  <si>
    <t>'10. 11</t>
    <phoneticPr fontId="8" type="noConversion"/>
  </si>
  <si>
    <t>'10. 12</t>
    <phoneticPr fontId="8" type="noConversion"/>
  </si>
  <si>
    <t>'10. 1</t>
    <phoneticPr fontId="8" type="noConversion"/>
  </si>
  <si>
    <t>'10. 2</t>
    <phoneticPr fontId="8" type="noConversion"/>
  </si>
  <si>
    <t>'10. 3</t>
    <phoneticPr fontId="8" type="noConversion"/>
  </si>
  <si>
    <t>'10. 4</t>
    <phoneticPr fontId="8" type="noConversion"/>
  </si>
  <si>
    <t>'10. 5</t>
    <phoneticPr fontId="8" type="noConversion"/>
  </si>
  <si>
    <t>'10. 6</t>
    <phoneticPr fontId="8" type="noConversion"/>
  </si>
  <si>
    <t>'10. 7</t>
    <phoneticPr fontId="8" type="noConversion"/>
  </si>
  <si>
    <t>'10. 8</t>
    <phoneticPr fontId="8" type="noConversion"/>
  </si>
  <si>
    <t>'10. 9</t>
    <phoneticPr fontId="8" type="noConversion"/>
  </si>
  <si>
    <t>2010년계</t>
    <phoneticPr fontId="8" type="noConversion"/>
  </si>
  <si>
    <t>알루미늄 관 및봉</t>
    <phoneticPr fontId="8" type="noConversion"/>
  </si>
  <si>
    <t>전체계</t>
    <phoneticPr fontId="8" type="noConversion"/>
  </si>
  <si>
    <t>합 계</t>
    <phoneticPr fontId="8" type="noConversion"/>
  </si>
  <si>
    <t>생산</t>
    <phoneticPr fontId="8" type="noConversion"/>
  </si>
  <si>
    <t>출하</t>
    <phoneticPr fontId="8" type="noConversion"/>
  </si>
  <si>
    <t>내수</t>
    <phoneticPr fontId="8" type="noConversion"/>
  </si>
  <si>
    <t>수출</t>
    <phoneticPr fontId="8" type="noConversion"/>
  </si>
  <si>
    <t>'11. 1</t>
    <phoneticPr fontId="8" type="noConversion"/>
  </si>
  <si>
    <t>'11. 2</t>
    <phoneticPr fontId="8" type="noConversion"/>
  </si>
  <si>
    <t>'11. 3</t>
    <phoneticPr fontId="8" type="noConversion"/>
  </si>
  <si>
    <t>'11. 4</t>
    <phoneticPr fontId="8" type="noConversion"/>
  </si>
  <si>
    <t>'11. 7</t>
    <phoneticPr fontId="8" type="noConversion"/>
  </si>
  <si>
    <t>'11. 8</t>
    <phoneticPr fontId="8" type="noConversion"/>
  </si>
  <si>
    <t>'11. 9</t>
    <phoneticPr fontId="8" type="noConversion"/>
  </si>
  <si>
    <t>'11. 10</t>
    <phoneticPr fontId="8" type="noConversion"/>
  </si>
  <si>
    <t>'11. 11</t>
    <phoneticPr fontId="8" type="noConversion"/>
  </si>
  <si>
    <t>'11. 12</t>
    <phoneticPr fontId="8" type="noConversion"/>
  </si>
  <si>
    <t>'11. 5</t>
    <phoneticPr fontId="8" type="noConversion"/>
  </si>
  <si>
    <t>'11. 6</t>
    <phoneticPr fontId="8" type="noConversion"/>
  </si>
  <si>
    <t>2011년계</t>
    <phoneticPr fontId="8" type="noConversion"/>
  </si>
  <si>
    <t>전년비</t>
    <phoneticPr fontId="8" type="noConversion"/>
  </si>
  <si>
    <t>생산</t>
    <phoneticPr fontId="8" type="noConversion"/>
  </si>
  <si>
    <t>전월비</t>
    <phoneticPr fontId="8" type="noConversion"/>
  </si>
  <si>
    <t>'12. 1</t>
    <phoneticPr fontId="8" type="noConversion"/>
  </si>
  <si>
    <t>'12. 2</t>
  </si>
  <si>
    <t>'12. 3</t>
  </si>
  <si>
    <t>'12. 4</t>
    <phoneticPr fontId="8" type="noConversion"/>
  </si>
  <si>
    <t>'12. 5</t>
  </si>
  <si>
    <t>'12. 6</t>
  </si>
  <si>
    <t>'12. 7</t>
    <phoneticPr fontId="8" type="noConversion"/>
  </si>
  <si>
    <t>'12. 8</t>
  </si>
  <si>
    <t>'12. 9</t>
  </si>
  <si>
    <t>'12. 10</t>
    <phoneticPr fontId="8" type="noConversion"/>
  </si>
  <si>
    <t>'12. 11</t>
  </si>
  <si>
    <t>'12. 12</t>
  </si>
  <si>
    <t>2012년계</t>
    <phoneticPr fontId="8" type="noConversion"/>
  </si>
  <si>
    <t>'13. 1</t>
    <phoneticPr fontId="8" type="noConversion"/>
  </si>
  <si>
    <t>'13. 2</t>
    <phoneticPr fontId="8" type="noConversion"/>
  </si>
  <si>
    <t>'13. 3</t>
    <phoneticPr fontId="8" type="noConversion"/>
  </si>
  <si>
    <t>'13. 4</t>
    <phoneticPr fontId="8" type="noConversion"/>
  </si>
  <si>
    <t>'13. 5</t>
    <phoneticPr fontId="8" type="noConversion"/>
  </si>
  <si>
    <t>'13. 6</t>
    <phoneticPr fontId="8" type="noConversion"/>
  </si>
  <si>
    <t>'13. 7</t>
    <phoneticPr fontId="8" type="noConversion"/>
  </si>
  <si>
    <t>'13. 8</t>
    <phoneticPr fontId="8" type="noConversion"/>
  </si>
  <si>
    <t>'13. 9</t>
    <phoneticPr fontId="8" type="noConversion"/>
  </si>
  <si>
    <t>'13. 10</t>
    <phoneticPr fontId="8" type="noConversion"/>
  </si>
  <si>
    <t>'13. 11</t>
    <phoneticPr fontId="8" type="noConversion"/>
  </si>
  <si>
    <t>'13. 12</t>
    <phoneticPr fontId="8" type="noConversion"/>
  </si>
  <si>
    <t>2013년계</t>
    <phoneticPr fontId="8" type="noConversion"/>
  </si>
  <si>
    <t>'14. 1</t>
    <phoneticPr fontId="8" type="noConversion"/>
  </si>
  <si>
    <t>'14. 2</t>
    <phoneticPr fontId="8" type="noConversion"/>
  </si>
  <si>
    <t>'14. 3</t>
    <phoneticPr fontId="8" type="noConversion"/>
  </si>
  <si>
    <t>'14. 4</t>
    <phoneticPr fontId="8" type="noConversion"/>
  </si>
  <si>
    <t>'14. 5</t>
    <phoneticPr fontId="8" type="noConversion"/>
  </si>
  <si>
    <t>'14. 6</t>
    <phoneticPr fontId="8" type="noConversion"/>
  </si>
  <si>
    <t>'14. 7</t>
    <phoneticPr fontId="8" type="noConversion"/>
  </si>
  <si>
    <t>'14. 8</t>
    <phoneticPr fontId="8" type="noConversion"/>
  </si>
  <si>
    <t>'14. 9</t>
    <phoneticPr fontId="8" type="noConversion"/>
  </si>
  <si>
    <t>'14. 10</t>
    <phoneticPr fontId="8" type="noConversion"/>
  </si>
  <si>
    <t>'14. 11</t>
    <phoneticPr fontId="8" type="noConversion"/>
  </si>
  <si>
    <t>'14. 12</t>
    <phoneticPr fontId="8" type="noConversion"/>
  </si>
  <si>
    <t>2014년계</t>
    <phoneticPr fontId="8" type="noConversion"/>
  </si>
  <si>
    <t>1-9월</t>
    <phoneticPr fontId="8" type="noConversion"/>
  </si>
  <si>
    <t>'15. 3</t>
    <phoneticPr fontId="8" type="noConversion"/>
  </si>
  <si>
    <t>'15. 4</t>
    <phoneticPr fontId="8" type="noConversion"/>
  </si>
  <si>
    <t>'15. 1</t>
    <phoneticPr fontId="8" type="noConversion"/>
  </si>
  <si>
    <t>'15. 2</t>
    <phoneticPr fontId="8" type="noConversion"/>
  </si>
  <si>
    <t>'15. 5</t>
    <phoneticPr fontId="8" type="noConversion"/>
  </si>
  <si>
    <t>'15. 6</t>
    <phoneticPr fontId="8" type="noConversion"/>
  </si>
  <si>
    <t>'15. 7</t>
    <phoneticPr fontId="8" type="noConversion"/>
  </si>
  <si>
    <t>'15. 8</t>
    <phoneticPr fontId="8" type="noConversion"/>
  </si>
  <si>
    <t>'15. 9</t>
    <phoneticPr fontId="8" type="noConversion"/>
  </si>
  <si>
    <t>'15. 10</t>
    <phoneticPr fontId="8" type="noConversion"/>
  </si>
  <si>
    <t>'15. 11</t>
    <phoneticPr fontId="8" type="noConversion"/>
  </si>
  <si>
    <t>'15. 12</t>
    <phoneticPr fontId="8" type="noConversion"/>
  </si>
  <si>
    <t>2015년계</t>
    <phoneticPr fontId="8" type="noConversion"/>
  </si>
  <si>
    <t>알루미늄 관</t>
    <phoneticPr fontId="8" type="noConversion"/>
  </si>
  <si>
    <t xml:space="preserve"> 및 봉</t>
    <phoneticPr fontId="8" type="noConversion"/>
  </si>
  <si>
    <t>'16. 1</t>
    <phoneticPr fontId="8" type="noConversion"/>
  </si>
  <si>
    <t>'16. 2</t>
  </si>
  <si>
    <t>'16. 3</t>
  </si>
  <si>
    <t>'16. 4</t>
    <phoneticPr fontId="8" type="noConversion"/>
  </si>
  <si>
    <t>'16. 5</t>
  </si>
  <si>
    <t>'16. 6</t>
  </si>
  <si>
    <t>'16. 7</t>
    <phoneticPr fontId="8" type="noConversion"/>
  </si>
  <si>
    <t>'16. 8</t>
  </si>
  <si>
    <t>'16. 9</t>
  </si>
  <si>
    <t>'16. 10</t>
    <phoneticPr fontId="8" type="noConversion"/>
  </si>
  <si>
    <t>'16. 11</t>
  </si>
  <si>
    <t>'16. 12</t>
  </si>
  <si>
    <t>2016년계</t>
    <phoneticPr fontId="8" type="noConversion"/>
  </si>
  <si>
    <t>'17. 1</t>
    <phoneticPr fontId="8" type="noConversion"/>
  </si>
  <si>
    <t>'17. 2</t>
  </si>
  <si>
    <t>'17. 3</t>
  </si>
  <si>
    <t>'17. 4</t>
    <phoneticPr fontId="8" type="noConversion"/>
  </si>
  <si>
    <t>'17. 5</t>
  </si>
  <si>
    <t>'17. 6</t>
  </si>
  <si>
    <t>'17. 7</t>
    <phoneticPr fontId="8" type="noConversion"/>
  </si>
  <si>
    <t>'17. 8</t>
  </si>
  <si>
    <t>'17. 9</t>
  </si>
  <si>
    <t>'17. 10</t>
    <phoneticPr fontId="8" type="noConversion"/>
  </si>
  <si>
    <t>'17. 11</t>
  </si>
  <si>
    <t>2017년계</t>
    <phoneticPr fontId="8" type="noConversion"/>
  </si>
  <si>
    <t>'17. 7</t>
    <phoneticPr fontId="8" type="noConversion"/>
  </si>
  <si>
    <t>'17. 10</t>
    <phoneticPr fontId="8" type="noConversion"/>
  </si>
  <si>
    <t>동봉</t>
    <phoneticPr fontId="8" type="noConversion"/>
  </si>
  <si>
    <t>나동선</t>
    <phoneticPr fontId="8" type="noConversion"/>
  </si>
  <si>
    <t>동관</t>
    <phoneticPr fontId="8" type="noConversion"/>
  </si>
  <si>
    <t>알루미늄</t>
    <phoneticPr fontId="8" type="noConversion"/>
  </si>
  <si>
    <t>관 및 봉</t>
    <phoneticPr fontId="8" type="noConversion"/>
  </si>
  <si>
    <t>알루미늄 선</t>
    <phoneticPr fontId="8" type="noConversion"/>
  </si>
  <si>
    <t>알루미늄 판</t>
    <phoneticPr fontId="8" type="noConversion"/>
  </si>
  <si>
    <t>전체계</t>
    <phoneticPr fontId="8" type="noConversion"/>
  </si>
  <si>
    <t>합 계</t>
    <phoneticPr fontId="8" type="noConversion"/>
  </si>
  <si>
    <t>생산</t>
    <phoneticPr fontId="8" type="noConversion"/>
  </si>
  <si>
    <t>출하</t>
    <phoneticPr fontId="8" type="noConversion"/>
  </si>
  <si>
    <t>내수</t>
    <phoneticPr fontId="8" type="noConversion"/>
  </si>
  <si>
    <t>수출</t>
    <phoneticPr fontId="8" type="noConversion"/>
  </si>
  <si>
    <t>전년비</t>
    <phoneticPr fontId="8" type="noConversion"/>
  </si>
  <si>
    <t>전월비</t>
    <phoneticPr fontId="8" type="noConversion"/>
  </si>
  <si>
    <t>'16. 1</t>
  </si>
  <si>
    <t>'16. 4</t>
  </si>
  <si>
    <t>'16. 7</t>
  </si>
  <si>
    <t>'16. 10</t>
  </si>
  <si>
    <t>2016년계</t>
  </si>
  <si>
    <r>
      <t xml:space="preserve">'17. 11 </t>
    </r>
    <r>
      <rPr>
        <sz val="8"/>
        <rFont val="굴림"/>
        <family val="3"/>
        <charset val="129"/>
      </rPr>
      <t>p)</t>
    </r>
    <phoneticPr fontId="8" type="noConversion"/>
  </si>
  <si>
    <r>
      <t>'17. 12</t>
    </r>
    <r>
      <rPr>
        <sz val="9"/>
        <rFont val="굴림"/>
        <family val="3"/>
        <charset val="129"/>
      </rPr>
      <t xml:space="preserve"> </t>
    </r>
    <r>
      <rPr>
        <sz val="8"/>
        <rFont val="굴림"/>
        <family val="3"/>
        <charset val="129"/>
      </rPr>
      <t>p)</t>
    </r>
    <phoneticPr fontId="8" type="noConversion"/>
  </si>
  <si>
    <t>'17. 12</t>
    <phoneticPr fontId="8" type="noConversion"/>
  </si>
  <si>
    <t>4/4분기</t>
    <phoneticPr fontId="8" type="noConversion"/>
  </si>
  <si>
    <t>하반기</t>
    <phoneticPr fontId="8" type="noConversion"/>
  </si>
  <si>
    <t>합계</t>
    <phoneticPr fontId="8" type="noConversion"/>
  </si>
  <si>
    <t>'18. 1</t>
    <phoneticPr fontId="8" type="noConversion"/>
  </si>
  <si>
    <t>'18. 2</t>
    <phoneticPr fontId="8" type="noConversion"/>
  </si>
  <si>
    <t>'18. 3</t>
    <phoneticPr fontId="8" type="noConversion"/>
  </si>
  <si>
    <t>1/4분기</t>
    <phoneticPr fontId="8" type="noConversion"/>
  </si>
  <si>
    <r>
      <t>합계</t>
    </r>
    <r>
      <rPr>
        <b/>
        <sz val="8"/>
        <rFont val="맑은 고딕"/>
        <family val="3"/>
        <charset val="129"/>
        <scheme val="minor"/>
      </rPr>
      <t xml:space="preserve"> P)</t>
    </r>
    <phoneticPr fontId="8" type="noConversion"/>
  </si>
  <si>
    <t>'18. 4</t>
    <phoneticPr fontId="8" type="noConversion"/>
  </si>
  <si>
    <t>'18. 5</t>
    <phoneticPr fontId="8" type="noConversion"/>
  </si>
  <si>
    <t>'18. 6</t>
    <phoneticPr fontId="8" type="noConversion"/>
  </si>
  <si>
    <t>2/4분기</t>
    <phoneticPr fontId="8" type="noConversion"/>
  </si>
  <si>
    <t>상반기</t>
    <phoneticPr fontId="8" type="noConversion"/>
  </si>
  <si>
    <t>'18. 7</t>
    <phoneticPr fontId="8" type="noConversion"/>
  </si>
  <si>
    <t>'18. 8</t>
    <phoneticPr fontId="8" type="noConversion"/>
  </si>
  <si>
    <t>'18. 9</t>
    <phoneticPr fontId="8" type="noConversion"/>
  </si>
  <si>
    <t>3/4분기</t>
    <phoneticPr fontId="8" type="noConversion"/>
  </si>
  <si>
    <t>'18. 10</t>
    <phoneticPr fontId="8" type="noConversion"/>
  </si>
  <si>
    <t>'18. 11</t>
    <phoneticPr fontId="8" type="noConversion"/>
  </si>
  <si>
    <t>'18. 12</t>
    <phoneticPr fontId="8" type="noConversion"/>
  </si>
  <si>
    <t>4분기</t>
    <phoneticPr fontId="8" type="noConversion"/>
  </si>
  <si>
    <t>하반기</t>
    <phoneticPr fontId="8" type="noConversion"/>
  </si>
  <si>
    <t>합계</t>
    <phoneticPr fontId="8" type="noConversion"/>
  </si>
  <si>
    <t>'19. 1</t>
    <phoneticPr fontId="8" type="noConversion"/>
  </si>
  <si>
    <t>'19. 2</t>
    <phoneticPr fontId="8" type="noConversion"/>
  </si>
  <si>
    <t>'19. 3</t>
    <phoneticPr fontId="8" type="noConversion"/>
  </si>
  <si>
    <t>'19. 4</t>
    <phoneticPr fontId="8" type="noConversion"/>
  </si>
  <si>
    <r>
      <t xml:space="preserve">하반기 </t>
    </r>
    <r>
      <rPr>
        <b/>
        <sz val="8"/>
        <rFont val="맑은 고딕"/>
        <family val="3"/>
        <charset val="129"/>
        <scheme val="minor"/>
      </rPr>
      <t>p)</t>
    </r>
    <phoneticPr fontId="8" type="noConversion"/>
  </si>
  <si>
    <t>'19. 5</t>
    <phoneticPr fontId="8" type="noConversion"/>
  </si>
  <si>
    <t>'19. 6</t>
    <phoneticPr fontId="8" type="noConversion"/>
  </si>
  <si>
    <t>상반기</t>
    <phoneticPr fontId="8" type="noConversion"/>
  </si>
  <si>
    <t>'19. 7</t>
    <phoneticPr fontId="8" type="noConversion"/>
  </si>
  <si>
    <t>'19. 8</t>
    <phoneticPr fontId="8" type="noConversion"/>
  </si>
  <si>
    <r>
      <t>4분기</t>
    </r>
    <r>
      <rPr>
        <b/>
        <sz val="8"/>
        <rFont val="맑은 고딕"/>
        <family val="3"/>
        <charset val="129"/>
        <scheme val="minor"/>
      </rPr>
      <t xml:space="preserve"> p)</t>
    </r>
    <phoneticPr fontId="8" type="noConversion"/>
  </si>
  <si>
    <t>1분기</t>
    <phoneticPr fontId="8" type="noConversion"/>
  </si>
  <si>
    <t>2분기</t>
    <phoneticPr fontId="8" type="noConversion"/>
  </si>
  <si>
    <t>'19. 9</t>
    <phoneticPr fontId="8" type="noConversion"/>
  </si>
  <si>
    <t>3분기</t>
    <phoneticPr fontId="8" type="noConversion"/>
  </si>
  <si>
    <t>'19. 10</t>
    <phoneticPr fontId="8" type="noConversion"/>
  </si>
  <si>
    <t>'19. 11</t>
    <phoneticPr fontId="8" type="noConversion"/>
  </si>
  <si>
    <t>'19. 12</t>
    <phoneticPr fontId="8" type="noConversion"/>
  </si>
  <si>
    <t>4분기</t>
    <phoneticPr fontId="8" type="noConversion"/>
  </si>
  <si>
    <t>하반기</t>
    <phoneticPr fontId="8" type="noConversion"/>
  </si>
  <si>
    <t>합계</t>
    <phoneticPr fontId="8" type="noConversion"/>
  </si>
  <si>
    <t>'20. 1</t>
    <phoneticPr fontId="8" type="noConversion"/>
  </si>
  <si>
    <t>'20. 2</t>
    <phoneticPr fontId="8" type="noConversion"/>
  </si>
  <si>
    <t>'20. 3</t>
  </si>
  <si>
    <t>1분기</t>
    <phoneticPr fontId="8" type="noConversion"/>
  </si>
  <si>
    <t>'20. 4</t>
    <phoneticPr fontId="8" type="noConversion"/>
  </si>
  <si>
    <t>'20. 5</t>
    <phoneticPr fontId="8" type="noConversion"/>
  </si>
  <si>
    <t>'20. 6</t>
    <phoneticPr fontId="8" type="noConversion"/>
  </si>
  <si>
    <t>2분기</t>
    <phoneticPr fontId="8" type="noConversion"/>
  </si>
  <si>
    <t>상반기</t>
    <phoneticPr fontId="8" type="noConversion"/>
  </si>
  <si>
    <t>'20. 7</t>
    <phoneticPr fontId="8" type="noConversion"/>
  </si>
  <si>
    <t>'20. 8</t>
    <phoneticPr fontId="8" type="noConversion"/>
  </si>
  <si>
    <r>
      <t>'20. 9</t>
    </r>
    <r>
      <rPr>
        <sz val="8"/>
        <rFont val="맑은 고딕"/>
        <family val="3"/>
        <charset val="129"/>
        <scheme val="minor"/>
      </rPr>
      <t xml:space="preserve"> </t>
    </r>
    <phoneticPr fontId="8" type="noConversion"/>
  </si>
  <si>
    <t>3분기</t>
    <phoneticPr fontId="8" type="noConversion"/>
  </si>
  <si>
    <t>'20. 10</t>
    <phoneticPr fontId="8" type="noConversion"/>
  </si>
  <si>
    <t>'21. 8</t>
  </si>
  <si>
    <t xml:space="preserve">'21. 9 </t>
  </si>
  <si>
    <t>'21. 10</t>
  </si>
  <si>
    <t>'20. 11</t>
    <phoneticPr fontId="8" type="noConversion"/>
  </si>
  <si>
    <t>'20. 12</t>
    <phoneticPr fontId="8" type="noConversion"/>
  </si>
  <si>
    <t>4분기</t>
    <phoneticPr fontId="8" type="noConversion"/>
  </si>
  <si>
    <t>하반기</t>
    <phoneticPr fontId="8" type="noConversion"/>
  </si>
  <si>
    <t>합계</t>
    <phoneticPr fontId="8" type="noConversion"/>
  </si>
  <si>
    <r>
      <t>상반기</t>
    </r>
    <r>
      <rPr>
        <b/>
        <sz val="8"/>
        <rFont val="맑은 고딕"/>
        <family val="3"/>
        <charset val="129"/>
        <scheme val="minor"/>
      </rPr>
      <t xml:space="preserve"> p)</t>
    </r>
    <phoneticPr fontId="8" type="noConversion"/>
  </si>
  <si>
    <r>
      <t>3분기</t>
    </r>
    <r>
      <rPr>
        <b/>
        <sz val="8"/>
        <rFont val="맑은 고딕"/>
        <family val="3"/>
        <charset val="129"/>
        <scheme val="minor"/>
      </rPr>
      <t xml:space="preserve"> p)</t>
    </r>
    <phoneticPr fontId="8" type="noConversion"/>
  </si>
  <si>
    <r>
      <t>'21. 11</t>
    </r>
    <r>
      <rPr>
        <sz val="8"/>
        <rFont val="맑은 고딕"/>
        <family val="3"/>
        <charset val="129"/>
        <scheme val="minor"/>
      </rPr>
      <t xml:space="preserve"> p)</t>
    </r>
    <phoneticPr fontId="8" type="noConversion"/>
  </si>
  <si>
    <r>
      <t>'21. 12</t>
    </r>
    <r>
      <rPr>
        <sz val="8"/>
        <rFont val="맑은 고딕"/>
        <family val="3"/>
        <charset val="129"/>
        <scheme val="minor"/>
      </rPr>
      <t xml:space="preserve"> p)</t>
    </r>
    <phoneticPr fontId="8" type="noConversion"/>
  </si>
  <si>
    <t>'21. 1</t>
    <phoneticPr fontId="8" type="noConversion"/>
  </si>
  <si>
    <t>'21. 2</t>
    <phoneticPr fontId="8" type="noConversion"/>
  </si>
  <si>
    <t>'21. 3</t>
    <phoneticPr fontId="8" type="noConversion"/>
  </si>
  <si>
    <t>'21. 4</t>
    <phoneticPr fontId="8" type="noConversion"/>
  </si>
  <si>
    <t>1분기</t>
    <phoneticPr fontId="8" type="noConversion"/>
  </si>
  <si>
    <r>
      <t>'21. 6</t>
    </r>
    <r>
      <rPr>
        <sz val="8"/>
        <rFont val="맑은 고딕"/>
        <family val="3"/>
        <charset val="129"/>
        <scheme val="minor"/>
      </rPr>
      <t xml:space="preserve"> p)</t>
    </r>
    <phoneticPr fontId="8" type="noConversion"/>
  </si>
  <si>
    <r>
      <t>2분기</t>
    </r>
    <r>
      <rPr>
        <b/>
        <sz val="8"/>
        <rFont val="맑은 고딕"/>
        <family val="3"/>
        <charset val="129"/>
        <scheme val="minor"/>
      </rPr>
      <t xml:space="preserve"> p)</t>
    </r>
    <phoneticPr fontId="8" type="noConversion"/>
  </si>
  <si>
    <t>'21. 5</t>
    <phoneticPr fontId="8" type="noConversion"/>
  </si>
  <si>
    <r>
      <t>'21. 7</t>
    </r>
    <r>
      <rPr>
        <sz val="8"/>
        <rFont val="맑은 고딕"/>
        <family val="3"/>
        <charset val="129"/>
        <scheme val="minor"/>
      </rPr>
      <t xml:space="preserve"> p)</t>
    </r>
    <phoneticPr fontId="8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</si>
</sst>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_-;\-* #,##0.0_-;_-* &quot;-&quot;_-;_-@_-"/>
    <numFmt numFmtId="177" formatCode="0.0_ "/>
    <numFmt numFmtId="178" formatCode="#,##0.0_ "/>
  </numFmts>
  <fonts count="26"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rgb="FFFF0000"/>
      <name val="굴림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8"/>
      <name val="HY견명조"/>
      <family val="1"/>
      <charset val="129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맑은 고딕"/>
      <family val="3"/>
      <charset val="129"/>
      <scheme val="minor"/>
    </font>
    <font>
      <sz val="9"/>
      <name val="굴림"/>
      <family val="3"/>
      <charset val="129"/>
    </font>
    <font>
      <sz val="8"/>
      <name val="굴림"/>
      <family val="3"/>
      <charset val="129"/>
    </font>
    <font>
      <b/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41" fontId="4" fillId="0" borderId="4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1" fontId="4" fillId="0" borderId="6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1" fontId="4" fillId="0" borderId="8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41" fontId="5" fillId="0" borderId="4" xfId="1" applyFont="1" applyBorder="1" applyAlignment="1">
      <alignment vertical="center"/>
    </xf>
    <xf numFmtId="41" fontId="5" fillId="0" borderId="6" xfId="1" applyFont="1" applyBorder="1" applyAlignment="1">
      <alignment vertical="center"/>
    </xf>
    <xf numFmtId="41" fontId="5" fillId="0" borderId="8" xfId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vertical="center"/>
    </xf>
    <xf numFmtId="41" fontId="6" fillId="2" borderId="4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4" fillId="0" borderId="0" xfId="1" applyFont="1" applyBorder="1" applyAlignment="1">
      <alignment vertical="center"/>
    </xf>
    <xf numFmtId="41" fontId="5" fillId="0" borderId="0" xfId="1" applyFont="1" applyBorder="1" applyAlignment="1">
      <alignment vertical="center"/>
    </xf>
    <xf numFmtId="0" fontId="4" fillId="0" borderId="0" xfId="0" applyFont="1" applyBorder="1"/>
    <xf numFmtId="41" fontId="4" fillId="0" borderId="9" xfId="1" applyFont="1" applyBorder="1" applyAlignment="1">
      <alignment vertical="center"/>
    </xf>
    <xf numFmtId="41" fontId="7" fillId="2" borderId="4" xfId="1" applyFont="1" applyFill="1" applyBorder="1" applyAlignment="1">
      <alignment vertical="center"/>
    </xf>
    <xf numFmtId="41" fontId="0" fillId="0" borderId="0" xfId="0" applyNumberFormat="1"/>
    <xf numFmtId="0" fontId="2" fillId="0" borderId="0" xfId="0" applyFont="1" applyAlignment="1">
      <alignment horizontal="centerContinuous"/>
    </xf>
    <xf numFmtId="41" fontId="5" fillId="2" borderId="4" xfId="1" applyFont="1" applyFill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5" fillId="0" borderId="7" xfId="1" applyFont="1" applyBorder="1" applyAlignment="1">
      <alignment vertical="center"/>
    </xf>
    <xf numFmtId="41" fontId="5" fillId="0" borderId="3" xfId="1" applyFont="1" applyBorder="1" applyAlignment="1">
      <alignment vertical="center"/>
    </xf>
    <xf numFmtId="41" fontId="4" fillId="3" borderId="4" xfId="1" applyFont="1" applyFill="1" applyBorder="1" applyAlignment="1">
      <alignment vertical="center"/>
    </xf>
    <xf numFmtId="41" fontId="4" fillId="3" borderId="6" xfId="1" applyFont="1" applyFill="1" applyBorder="1" applyAlignment="1">
      <alignment vertical="center"/>
    </xf>
    <xf numFmtId="0" fontId="4" fillId="0" borderId="5" xfId="0" applyFont="1" applyBorder="1"/>
    <xf numFmtId="41" fontId="4" fillId="2" borderId="4" xfId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11" xfId="1" applyFont="1" applyBorder="1" applyAlignment="1">
      <alignment vertical="center"/>
    </xf>
    <xf numFmtId="41" fontId="5" fillId="0" borderId="11" xfId="1" applyFont="1" applyBorder="1" applyAlignment="1">
      <alignment vertical="center"/>
    </xf>
    <xf numFmtId="176" fontId="0" fillId="0" borderId="0" xfId="0" applyNumberFormat="1"/>
    <xf numFmtId="177" fontId="0" fillId="0" borderId="0" xfId="0" applyNumberFormat="1"/>
    <xf numFmtId="41" fontId="5" fillId="0" borderId="9" xfId="1" applyFont="1" applyBorder="1" applyAlignment="1">
      <alignment vertical="center"/>
    </xf>
    <xf numFmtId="41" fontId="5" fillId="4" borderId="4" xfId="1" applyFont="1" applyFill="1" applyBorder="1" applyAlignment="1">
      <alignment vertical="center"/>
    </xf>
    <xf numFmtId="41" fontId="5" fillId="5" borderId="4" xfId="1" applyFont="1" applyFill="1" applyBorder="1" applyAlignment="1">
      <alignment vertical="center"/>
    </xf>
    <xf numFmtId="41" fontId="5" fillId="4" borderId="3" xfId="1" applyFont="1" applyFill="1" applyBorder="1" applyAlignment="1">
      <alignment vertical="center"/>
    </xf>
    <xf numFmtId="41" fontId="5" fillId="0" borderId="12" xfId="1" applyFont="1" applyBorder="1" applyAlignment="1">
      <alignment vertical="center"/>
    </xf>
    <xf numFmtId="0" fontId="5" fillId="0" borderId="0" xfId="0" applyFont="1"/>
    <xf numFmtId="41" fontId="4" fillId="0" borderId="0" xfId="0" applyNumberFormat="1" applyFont="1"/>
    <xf numFmtId="176" fontId="4" fillId="0" borderId="0" xfId="0" applyNumberFormat="1" applyFont="1"/>
    <xf numFmtId="177" fontId="4" fillId="0" borderId="0" xfId="0" applyNumberFormat="1" applyFont="1"/>
    <xf numFmtId="178" fontId="0" fillId="0" borderId="0" xfId="0" applyNumberFormat="1"/>
    <xf numFmtId="178" fontId="4" fillId="0" borderId="0" xfId="0" applyNumberFormat="1" applyFont="1"/>
    <xf numFmtId="41" fontId="5" fillId="6" borderId="3" xfId="1" applyFont="1" applyFill="1" applyBorder="1" applyAlignment="1">
      <alignment vertical="center"/>
    </xf>
    <xf numFmtId="41" fontId="5" fillId="7" borderId="4" xfId="1" applyFont="1" applyFill="1" applyBorder="1" applyAlignment="1">
      <alignment vertical="center"/>
    </xf>
    <xf numFmtId="41" fontId="5" fillId="7" borderId="12" xfId="1" applyFont="1" applyFill="1" applyBorder="1" applyAlignment="1">
      <alignment vertical="center"/>
    </xf>
    <xf numFmtId="0" fontId="9" fillId="0" borderId="0" xfId="0" applyFont="1"/>
    <xf numFmtId="177" fontId="9" fillId="0" borderId="0" xfId="0" applyNumberFormat="1" applyFont="1"/>
    <xf numFmtId="178" fontId="1" fillId="0" borderId="0" xfId="0" applyNumberFormat="1" applyFont="1"/>
    <xf numFmtId="0" fontId="4" fillId="0" borderId="0" xfId="0" applyFont="1" applyAlignment="1">
      <alignment horizontal="right" vertical="center"/>
    </xf>
    <xf numFmtId="41" fontId="5" fillId="0" borderId="13" xfId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13" xfId="1" applyFont="1" applyBorder="1" applyAlignment="1">
      <alignment vertical="center"/>
    </xf>
    <xf numFmtId="41" fontId="5" fillId="0" borderId="14" xfId="1" applyFont="1" applyBorder="1" applyAlignment="1">
      <alignment vertical="center"/>
    </xf>
    <xf numFmtId="41" fontId="4" fillId="0" borderId="3" xfId="1" applyFont="1" applyBorder="1" applyAlignment="1">
      <alignment vertical="center"/>
    </xf>
    <xf numFmtId="0" fontId="4" fillId="0" borderId="14" xfId="0" applyFont="1" applyBorder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41" fontId="5" fillId="0" borderId="4" xfId="1" applyFont="1" applyFill="1" applyBorder="1" applyAlignment="1">
      <alignment vertical="center"/>
    </xf>
    <xf numFmtId="41" fontId="4" fillId="0" borderId="4" xfId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5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15" fillId="0" borderId="0" xfId="0" applyNumberFormat="1" applyFont="1" applyAlignment="1">
      <alignment vertical="center"/>
    </xf>
    <xf numFmtId="178" fontId="16" fillId="0" borderId="0" xfId="0" applyNumberFormat="1" applyFont="1" applyAlignment="1">
      <alignment vertical="center"/>
    </xf>
    <xf numFmtId="177" fontId="13" fillId="0" borderId="0" xfId="0" applyNumberFormat="1" applyFont="1"/>
    <xf numFmtId="41" fontId="18" fillId="0" borderId="4" xfId="1" applyFont="1" applyBorder="1" applyAlignment="1">
      <alignment vertical="center"/>
    </xf>
    <xf numFmtId="41" fontId="19" fillId="0" borderId="4" xfId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1" fontId="18" fillId="2" borderId="4" xfId="1" applyFont="1" applyFill="1" applyBorder="1" applyAlignment="1">
      <alignment vertical="center"/>
    </xf>
    <xf numFmtId="41" fontId="19" fillId="2" borderId="4" xfId="1" applyFont="1" applyFill="1" applyBorder="1" applyAlignment="1">
      <alignment vertical="center"/>
    </xf>
    <xf numFmtId="41" fontId="19" fillId="4" borderId="4" xfId="1" applyFont="1" applyFill="1" applyBorder="1" applyAlignment="1">
      <alignment vertical="center"/>
    </xf>
    <xf numFmtId="41" fontId="19" fillId="4" borderId="3" xfId="1" applyFont="1" applyFill="1" applyBorder="1" applyAlignment="1">
      <alignment vertical="center"/>
    </xf>
    <xf numFmtId="41" fontId="19" fillId="0" borderId="3" xfId="1" applyFont="1" applyBorder="1" applyAlignment="1">
      <alignment vertical="center"/>
    </xf>
    <xf numFmtId="41" fontId="18" fillId="0" borderId="13" xfId="1" applyFont="1" applyBorder="1" applyAlignment="1">
      <alignment vertical="center"/>
    </xf>
    <xf numFmtId="41" fontId="19" fillId="0" borderId="14" xfId="1" applyFont="1" applyBorder="1" applyAlignment="1">
      <alignment vertical="center"/>
    </xf>
    <xf numFmtId="41" fontId="19" fillId="0" borderId="13" xfId="1" applyFont="1" applyBorder="1" applyAlignment="1">
      <alignment vertical="center"/>
    </xf>
    <xf numFmtId="41" fontId="18" fillId="0" borderId="0" xfId="0" applyNumberFormat="1" applyFont="1"/>
    <xf numFmtId="0" fontId="18" fillId="0" borderId="0" xfId="0" applyFont="1"/>
    <xf numFmtId="41" fontId="18" fillId="0" borderId="6" xfId="1" applyFont="1" applyBorder="1" applyAlignment="1">
      <alignment vertical="center"/>
    </xf>
    <xf numFmtId="41" fontId="19" fillId="0" borderId="5" xfId="1" applyFont="1" applyBorder="1" applyAlignment="1">
      <alignment vertical="center"/>
    </xf>
    <xf numFmtId="41" fontId="19" fillId="0" borderId="6" xfId="1" applyFont="1" applyBorder="1" applyAlignment="1">
      <alignment vertical="center"/>
    </xf>
    <xf numFmtId="0" fontId="18" fillId="0" borderId="0" xfId="0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176" fontId="18" fillId="0" borderId="0" xfId="0" applyNumberFormat="1" applyFont="1"/>
    <xf numFmtId="41" fontId="19" fillId="0" borderId="4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7" sqref="E57"/>
    </sheetView>
  </sheetViews>
  <sheetFormatPr defaultRowHeight="20.25" customHeight="1"/>
  <cols>
    <col min="1" max="1" width="11.21875" customWidth="1"/>
    <col min="2" max="2" width="10.33203125" customWidth="1"/>
    <col min="3" max="5" width="9.5546875" customWidth="1"/>
    <col min="6" max="6" width="11" customWidth="1"/>
    <col min="7" max="7" width="10.109375" customWidth="1"/>
    <col min="8" max="8" width="9.77734375" customWidth="1"/>
    <col min="9" max="9" width="9" customWidth="1"/>
    <col min="10" max="10" width="10.6640625" customWidth="1"/>
    <col min="11" max="11" width="11.21875" customWidth="1"/>
    <col min="12" max="12" width="10.33203125" bestFit="1" customWidth="1"/>
    <col min="13" max="13" width="9.33203125" bestFit="1" customWidth="1"/>
    <col min="14" max="14" width="9" bestFit="1" customWidth="1"/>
    <col min="15" max="15" width="11.77734375" customWidth="1"/>
    <col min="16" max="16" width="9.33203125" bestFit="1" customWidth="1"/>
    <col min="19" max="19" width="10.6640625" customWidth="1"/>
    <col min="20" max="20" width="11.21875" customWidth="1"/>
    <col min="21" max="21" width="12" customWidth="1"/>
  </cols>
  <sheetData>
    <row r="1" spans="1:21" ht="14.25" customHeight="1">
      <c r="F1" s="19"/>
      <c r="J1" s="19"/>
      <c r="K1" s="19"/>
      <c r="O1" s="19"/>
      <c r="S1" s="19"/>
      <c r="T1" s="19"/>
      <c r="U1" s="19"/>
    </row>
    <row r="2" spans="1:21" ht="27.75" customHeight="1">
      <c r="A2" s="2" t="s">
        <v>0</v>
      </c>
      <c r="B2" s="1"/>
      <c r="C2" s="1"/>
      <c r="D2" s="1"/>
      <c r="E2" s="1"/>
      <c r="F2" s="18"/>
      <c r="G2" s="1"/>
      <c r="H2" s="1"/>
      <c r="I2" s="1"/>
      <c r="J2" s="18"/>
      <c r="K2" s="18"/>
      <c r="L2" s="1"/>
      <c r="M2" s="1"/>
      <c r="N2" s="1"/>
      <c r="O2" s="18"/>
      <c r="P2" s="1"/>
      <c r="Q2" s="1"/>
      <c r="R2" s="35"/>
      <c r="S2" s="18"/>
      <c r="T2" s="18"/>
      <c r="U2" s="18"/>
    </row>
    <row r="3" spans="1:21" ht="20.25" customHeight="1">
      <c r="F3" s="19"/>
      <c r="J3" s="19"/>
      <c r="K3" s="19"/>
      <c r="O3" s="19"/>
      <c r="S3" s="19"/>
      <c r="T3" s="19" t="s">
        <v>25</v>
      </c>
      <c r="U3" s="19"/>
    </row>
    <row r="4" spans="1:21" s="6" customFormat="1" ht="30.75" customHeight="1" thickBot="1">
      <c r="A4" s="3" t="s">
        <v>1</v>
      </c>
      <c r="B4" s="4" t="s">
        <v>2</v>
      </c>
      <c r="C4" s="5" t="s">
        <v>26</v>
      </c>
      <c r="D4" s="5" t="s">
        <v>27</v>
      </c>
      <c r="E4" s="5" t="s">
        <v>28</v>
      </c>
      <c r="F4" s="20" t="s">
        <v>3</v>
      </c>
      <c r="G4" s="5" t="s">
        <v>29</v>
      </c>
      <c r="H4" s="5" t="s">
        <v>30</v>
      </c>
      <c r="I4" s="5" t="s">
        <v>31</v>
      </c>
      <c r="J4" s="20" t="s">
        <v>4</v>
      </c>
      <c r="K4" s="20" t="s">
        <v>5</v>
      </c>
      <c r="L4" s="5" t="s">
        <v>32</v>
      </c>
      <c r="M4" s="5" t="s">
        <v>33</v>
      </c>
      <c r="N4" s="5" t="s">
        <v>34</v>
      </c>
      <c r="O4" s="20" t="s">
        <v>6</v>
      </c>
      <c r="P4" s="5" t="s">
        <v>35</v>
      </c>
      <c r="Q4" s="5" t="s">
        <v>36</v>
      </c>
      <c r="R4" s="5" t="s">
        <v>37</v>
      </c>
      <c r="S4" s="20" t="s">
        <v>7</v>
      </c>
      <c r="T4" s="20" t="s">
        <v>8</v>
      </c>
      <c r="U4" s="20" t="s">
        <v>38</v>
      </c>
    </row>
    <row r="5" spans="1:21" s="6" customFormat="1" ht="27" customHeight="1" thickTop="1">
      <c r="A5" s="7" t="s">
        <v>17</v>
      </c>
      <c r="B5" s="14" t="s">
        <v>9</v>
      </c>
      <c r="C5" s="8">
        <v>73223</v>
      </c>
      <c r="D5" s="8">
        <v>59048</v>
      </c>
      <c r="E5" s="8">
        <v>63380</v>
      </c>
      <c r="F5" s="21">
        <f>SUM(C5:E5)</f>
        <v>195651</v>
      </c>
      <c r="G5" s="8">
        <v>61469</v>
      </c>
      <c r="H5" s="8">
        <v>57571</v>
      </c>
      <c r="I5" s="8">
        <v>56446</v>
      </c>
      <c r="J5" s="21">
        <f>SUM(G5:I5)</f>
        <v>175486</v>
      </c>
      <c r="K5" s="21">
        <f>SUM(J5,F5)</f>
        <v>371137</v>
      </c>
      <c r="L5" s="8">
        <v>60214</v>
      </c>
      <c r="M5" s="8">
        <v>57845</v>
      </c>
      <c r="N5" s="8">
        <v>58236</v>
      </c>
      <c r="O5" s="21">
        <f>SUM(L5:N5)</f>
        <v>176295</v>
      </c>
      <c r="P5" s="8">
        <v>56219</v>
      </c>
      <c r="Q5" s="8">
        <v>52625</v>
      </c>
      <c r="R5" s="8">
        <v>45344</v>
      </c>
      <c r="S5" s="21">
        <f>SUM(P5:R5)</f>
        <v>154188</v>
      </c>
      <c r="T5" s="21">
        <f>SUM(S5,O5)</f>
        <v>330483</v>
      </c>
      <c r="U5" s="21">
        <f>SUM(T5,K5)</f>
        <v>701620</v>
      </c>
    </row>
    <row r="6" spans="1:21" s="6" customFormat="1" ht="27" customHeight="1">
      <c r="A6" s="9"/>
      <c r="B6" s="24" t="s">
        <v>10</v>
      </c>
      <c r="C6" s="25">
        <v>50075</v>
      </c>
      <c r="D6" s="25">
        <v>42275</v>
      </c>
      <c r="E6" s="25">
        <v>43454</v>
      </c>
      <c r="F6" s="36">
        <f>SUM(C6:E6)</f>
        <v>135804</v>
      </c>
      <c r="G6" s="25">
        <v>40862</v>
      </c>
      <c r="H6" s="25">
        <v>37462</v>
      </c>
      <c r="I6" s="25">
        <v>40382</v>
      </c>
      <c r="J6" s="51">
        <f>SUM(G6:I6)</f>
        <v>118706</v>
      </c>
      <c r="K6" s="51">
        <f>SUM(J6,F6)</f>
        <v>254510</v>
      </c>
      <c r="L6" s="25">
        <v>39616</v>
      </c>
      <c r="M6" s="25">
        <v>41046</v>
      </c>
      <c r="N6" s="25">
        <v>39523</v>
      </c>
      <c r="O6" s="51">
        <f>SUM(L6:N6)</f>
        <v>120185</v>
      </c>
      <c r="P6" s="25">
        <v>37779</v>
      </c>
      <c r="Q6" s="25">
        <v>36283</v>
      </c>
      <c r="R6" s="25">
        <v>31233</v>
      </c>
      <c r="S6" s="51">
        <f>SUM(P6:R6)</f>
        <v>105295</v>
      </c>
      <c r="T6" s="51">
        <f>SUM(S6,O6)</f>
        <v>225480</v>
      </c>
      <c r="U6" s="51">
        <f>SUM(T6,K6)</f>
        <v>479990</v>
      </c>
    </row>
    <row r="7" spans="1:21" s="6" customFormat="1" ht="27" customHeight="1">
      <c r="A7" s="9"/>
      <c r="B7" s="15" t="s">
        <v>15</v>
      </c>
      <c r="C7" s="8">
        <v>33535</v>
      </c>
      <c r="D7" s="8">
        <v>29795</v>
      </c>
      <c r="E7" s="8">
        <v>27738</v>
      </c>
      <c r="F7" s="21">
        <f>SUM(C7:E7)</f>
        <v>91068</v>
      </c>
      <c r="G7" s="8">
        <v>26362</v>
      </c>
      <c r="H7" s="8">
        <v>25639</v>
      </c>
      <c r="I7" s="8">
        <v>26449</v>
      </c>
      <c r="J7" s="21">
        <f>SUM(G7:I7)</f>
        <v>78450</v>
      </c>
      <c r="K7" s="21">
        <f>SUM(F7+J7)</f>
        <v>169518</v>
      </c>
      <c r="L7" s="8">
        <v>26208</v>
      </c>
      <c r="M7" s="8">
        <v>27052</v>
      </c>
      <c r="N7" s="8">
        <v>25570</v>
      </c>
      <c r="O7" s="21">
        <f>SUM(L7:N7)</f>
        <v>78830</v>
      </c>
      <c r="P7" s="8">
        <v>25060</v>
      </c>
      <c r="Q7" s="8">
        <v>24850</v>
      </c>
      <c r="R7" s="8">
        <v>20488</v>
      </c>
      <c r="S7" s="21">
        <f>SUM(P7:R7)</f>
        <v>70398</v>
      </c>
      <c r="T7" s="21">
        <f>SUM(O7+S7)</f>
        <v>149228</v>
      </c>
      <c r="U7" s="21">
        <f>SUM(K7+T7)</f>
        <v>318746</v>
      </c>
    </row>
    <row r="8" spans="1:21" s="6" customFormat="1" ht="27" customHeight="1">
      <c r="A8" s="9"/>
      <c r="B8" s="15" t="s">
        <v>16</v>
      </c>
      <c r="C8" s="8">
        <v>16540</v>
      </c>
      <c r="D8" s="8">
        <v>12480</v>
      </c>
      <c r="E8" s="8">
        <v>15716</v>
      </c>
      <c r="F8" s="21">
        <f>SUM(C8:E8)</f>
        <v>44736</v>
      </c>
      <c r="G8" s="8">
        <v>14500</v>
      </c>
      <c r="H8" s="8">
        <v>11823</v>
      </c>
      <c r="I8" s="8">
        <v>13933</v>
      </c>
      <c r="J8" s="21">
        <f>SUM(G8:I8)</f>
        <v>40256</v>
      </c>
      <c r="K8" s="21">
        <f>SUM(F8+J8)</f>
        <v>84992</v>
      </c>
      <c r="L8" s="8">
        <v>13408</v>
      </c>
      <c r="M8" s="8">
        <v>13994</v>
      </c>
      <c r="N8" s="8">
        <v>13953</v>
      </c>
      <c r="O8" s="21">
        <f>SUM(L8:N8)</f>
        <v>41355</v>
      </c>
      <c r="P8" s="8">
        <v>12719</v>
      </c>
      <c r="Q8" s="8">
        <v>11433</v>
      </c>
      <c r="R8" s="8">
        <v>10750</v>
      </c>
      <c r="S8" s="21">
        <f>SUM(P8:R8)</f>
        <v>34902</v>
      </c>
      <c r="T8" s="21">
        <f>SUM(O8+S8)</f>
        <v>76257</v>
      </c>
      <c r="U8" s="21">
        <f>SUM(K8+T8)</f>
        <v>161249</v>
      </c>
    </row>
    <row r="9" spans="1:21" s="6" customFormat="1" ht="27" customHeight="1" thickBot="1">
      <c r="A9" s="10"/>
      <c r="B9" s="16" t="s">
        <v>11</v>
      </c>
      <c r="C9" s="11">
        <v>6639</v>
      </c>
      <c r="D9" s="11">
        <v>6048</v>
      </c>
      <c r="E9" s="11">
        <v>6635</v>
      </c>
      <c r="F9" s="37">
        <f>E9</f>
        <v>6635</v>
      </c>
      <c r="G9" s="11">
        <v>7611</v>
      </c>
      <c r="H9" s="11">
        <v>8513</v>
      </c>
      <c r="I9" s="11">
        <v>5225</v>
      </c>
      <c r="J9" s="22">
        <f>I9</f>
        <v>5225</v>
      </c>
      <c r="K9" s="22">
        <f>J9</f>
        <v>5225</v>
      </c>
      <c r="L9" s="11">
        <v>7493</v>
      </c>
      <c r="M9" s="11">
        <v>5836</v>
      </c>
      <c r="N9" s="11">
        <v>6813</v>
      </c>
      <c r="O9" s="22">
        <f>N9</f>
        <v>6813</v>
      </c>
      <c r="P9" s="11">
        <v>7462</v>
      </c>
      <c r="Q9" s="11">
        <v>7443</v>
      </c>
      <c r="R9" s="11">
        <v>5798</v>
      </c>
      <c r="S9" s="22">
        <f>R9</f>
        <v>5798</v>
      </c>
      <c r="T9" s="22">
        <f>S9</f>
        <v>5798</v>
      </c>
      <c r="U9" s="37">
        <f>T9</f>
        <v>5798</v>
      </c>
    </row>
    <row r="10" spans="1:21" s="6" customFormat="1" ht="27" customHeight="1" thickTop="1">
      <c r="A10" s="44" t="s">
        <v>19</v>
      </c>
      <c r="B10" s="45" t="s">
        <v>9</v>
      </c>
      <c r="C10" s="46">
        <v>18506</v>
      </c>
      <c r="D10" s="46">
        <v>16003</v>
      </c>
      <c r="E10" s="46">
        <v>19530</v>
      </c>
      <c r="F10" s="21">
        <f>SUM(C10:E10)</f>
        <v>54039</v>
      </c>
      <c r="G10" s="46">
        <v>17909</v>
      </c>
      <c r="H10" s="46">
        <v>17893</v>
      </c>
      <c r="I10" s="46">
        <v>16777</v>
      </c>
      <c r="J10" s="47">
        <f>SUM(G10:I10)</f>
        <v>52579</v>
      </c>
      <c r="K10" s="47">
        <f>SUM(J10,F10)</f>
        <v>106618</v>
      </c>
      <c r="L10" s="46">
        <v>17634</v>
      </c>
      <c r="M10" s="46">
        <v>16113</v>
      </c>
      <c r="N10" s="46">
        <v>17213</v>
      </c>
      <c r="O10" s="47">
        <f>SUM(L10:N10)</f>
        <v>50960</v>
      </c>
      <c r="P10" s="46">
        <v>15281</v>
      </c>
      <c r="Q10" s="46">
        <v>10744</v>
      </c>
      <c r="R10" s="46">
        <v>8523</v>
      </c>
      <c r="S10" s="47">
        <f>SUM(P10:R10)</f>
        <v>34548</v>
      </c>
      <c r="T10" s="47">
        <f>SUM(S10,O10)</f>
        <v>85508</v>
      </c>
      <c r="U10" s="47">
        <f>SUM(T10,K10)</f>
        <v>192126</v>
      </c>
    </row>
    <row r="11" spans="1:21" s="6" customFormat="1" ht="27" customHeight="1">
      <c r="A11" s="9"/>
      <c r="B11" s="24" t="s">
        <v>10</v>
      </c>
      <c r="C11" s="25">
        <v>15565</v>
      </c>
      <c r="D11" s="25">
        <v>15092</v>
      </c>
      <c r="E11" s="25">
        <v>16933</v>
      </c>
      <c r="F11" s="36">
        <f>SUM(C11:E11)</f>
        <v>47590</v>
      </c>
      <c r="G11" s="25">
        <v>16121</v>
      </c>
      <c r="H11" s="25">
        <v>14956</v>
      </c>
      <c r="I11" s="25">
        <v>16006</v>
      </c>
      <c r="J11" s="53">
        <f>SUM(G11:I11)</f>
        <v>47083</v>
      </c>
      <c r="K11" s="51">
        <f>SUM(J11,F11)</f>
        <v>94673</v>
      </c>
      <c r="L11" s="25">
        <v>15445</v>
      </c>
      <c r="M11" s="25">
        <v>13343</v>
      </c>
      <c r="N11" s="25">
        <v>13664</v>
      </c>
      <c r="O11" s="53">
        <f>SUM(L11:N11)</f>
        <v>42452</v>
      </c>
      <c r="P11" s="25">
        <v>12575</v>
      </c>
      <c r="Q11" s="25">
        <v>9461</v>
      </c>
      <c r="R11" s="25">
        <v>7154</v>
      </c>
      <c r="S11" s="51">
        <f>SUM(P11:R11)</f>
        <v>29190</v>
      </c>
      <c r="T11" s="51">
        <f>SUM(S11,O11)</f>
        <v>71642</v>
      </c>
      <c r="U11" s="51">
        <f>SUM(T11,K11)</f>
        <v>166315</v>
      </c>
    </row>
    <row r="12" spans="1:21" s="6" customFormat="1" ht="27" customHeight="1">
      <c r="A12" s="9"/>
      <c r="B12" s="15" t="s">
        <v>15</v>
      </c>
      <c r="C12" s="8">
        <v>9643</v>
      </c>
      <c r="D12" s="8">
        <v>12068</v>
      </c>
      <c r="E12" s="8">
        <v>10569</v>
      </c>
      <c r="F12" s="21">
        <f>SUM(C12:E12)</f>
        <v>32280</v>
      </c>
      <c r="G12" s="8">
        <v>10261</v>
      </c>
      <c r="H12" s="8">
        <v>8242</v>
      </c>
      <c r="I12" s="8">
        <v>7963</v>
      </c>
      <c r="J12" s="21">
        <f>SUM(G12:I12)</f>
        <v>26466</v>
      </c>
      <c r="K12" s="21">
        <f>SUM(F12+J12)</f>
        <v>58746</v>
      </c>
      <c r="L12" s="8">
        <v>9042</v>
      </c>
      <c r="M12" s="8">
        <v>7060</v>
      </c>
      <c r="N12" s="8">
        <v>7682</v>
      </c>
      <c r="O12" s="21">
        <f>SUM(L12:N12)</f>
        <v>23784</v>
      </c>
      <c r="P12" s="8">
        <v>7358</v>
      </c>
      <c r="Q12" s="8">
        <v>5402</v>
      </c>
      <c r="R12" s="8">
        <v>2408</v>
      </c>
      <c r="S12" s="21">
        <f>SUM(P12:R12)</f>
        <v>15168</v>
      </c>
      <c r="T12" s="21">
        <f>SUM(O12+S12)</f>
        <v>38952</v>
      </c>
      <c r="U12" s="21">
        <f>SUM(K12+T12)</f>
        <v>97698</v>
      </c>
    </row>
    <row r="13" spans="1:21" s="6" customFormat="1" ht="27" customHeight="1">
      <c r="A13" s="9"/>
      <c r="B13" s="15" t="s">
        <v>16</v>
      </c>
      <c r="C13" s="8">
        <v>5922</v>
      </c>
      <c r="D13" s="8">
        <v>3024</v>
      </c>
      <c r="E13" s="8">
        <v>6364</v>
      </c>
      <c r="F13" s="21">
        <f>SUM(C13:E13)</f>
        <v>15310</v>
      </c>
      <c r="G13" s="8">
        <v>5860</v>
      </c>
      <c r="H13" s="8">
        <v>6714</v>
      </c>
      <c r="I13" s="8">
        <v>8043</v>
      </c>
      <c r="J13" s="21">
        <f>SUM(G13:I13)</f>
        <v>20617</v>
      </c>
      <c r="K13" s="21">
        <f>SUM(F13+J13)</f>
        <v>35927</v>
      </c>
      <c r="L13" s="8">
        <v>6403</v>
      </c>
      <c r="M13" s="8">
        <v>6283</v>
      </c>
      <c r="N13" s="8">
        <v>5982</v>
      </c>
      <c r="O13" s="21">
        <f>SUM(L13:N13)</f>
        <v>18668</v>
      </c>
      <c r="P13" s="8">
        <v>5217</v>
      </c>
      <c r="Q13" s="8">
        <v>4059</v>
      </c>
      <c r="R13" s="8">
        <v>4746</v>
      </c>
      <c r="S13" s="21">
        <f>SUM(P13:R13)</f>
        <v>14022</v>
      </c>
      <c r="T13" s="21">
        <f>SUM(O13+S13)</f>
        <v>32690</v>
      </c>
      <c r="U13" s="21">
        <f>SUM(K13+T13)</f>
        <v>68617</v>
      </c>
    </row>
    <row r="14" spans="1:21" s="6" customFormat="1" ht="27" customHeight="1" thickBot="1">
      <c r="A14" s="12"/>
      <c r="B14" s="17" t="s">
        <v>11</v>
      </c>
      <c r="C14" s="13">
        <v>9411</v>
      </c>
      <c r="D14" s="13">
        <v>8321</v>
      </c>
      <c r="E14" s="13">
        <v>7912</v>
      </c>
      <c r="F14" s="37">
        <f>E14</f>
        <v>7912</v>
      </c>
      <c r="G14" s="13">
        <v>7449</v>
      </c>
      <c r="H14" s="13">
        <v>7695</v>
      </c>
      <c r="I14" s="13">
        <v>5674</v>
      </c>
      <c r="J14" s="23">
        <f>I14</f>
        <v>5674</v>
      </c>
      <c r="K14" s="38">
        <f>SUM(F14+J14)</f>
        <v>13586</v>
      </c>
      <c r="L14" s="13">
        <v>5511</v>
      </c>
      <c r="M14" s="13">
        <v>5714</v>
      </c>
      <c r="N14" s="13">
        <v>6729</v>
      </c>
      <c r="O14" s="23">
        <f>N14</f>
        <v>6729</v>
      </c>
      <c r="P14" s="13">
        <v>6760</v>
      </c>
      <c r="Q14" s="13">
        <v>5081</v>
      </c>
      <c r="R14" s="13">
        <v>4259</v>
      </c>
      <c r="S14" s="23">
        <f>R14</f>
        <v>4259</v>
      </c>
      <c r="T14" s="23">
        <f>S14</f>
        <v>4259</v>
      </c>
      <c r="U14" s="38">
        <f>T14</f>
        <v>4259</v>
      </c>
    </row>
    <row r="15" spans="1:21" s="6" customFormat="1" ht="27" customHeight="1">
      <c r="A15" s="7" t="s">
        <v>18</v>
      </c>
      <c r="B15" s="14" t="s">
        <v>9</v>
      </c>
      <c r="C15" s="8">
        <v>16090</v>
      </c>
      <c r="D15" s="8">
        <v>13690</v>
      </c>
      <c r="E15" s="8">
        <v>19285</v>
      </c>
      <c r="F15" s="21">
        <f>SUM(C15:E15)</f>
        <v>49065</v>
      </c>
      <c r="G15" s="32">
        <v>17009</v>
      </c>
      <c r="H15" s="32">
        <v>15665</v>
      </c>
      <c r="I15" s="8">
        <v>12683</v>
      </c>
      <c r="J15" s="21">
        <f>SUM(G15:I15)</f>
        <v>45357</v>
      </c>
      <c r="K15" s="21">
        <f>SUM(J15,F15)</f>
        <v>94422</v>
      </c>
      <c r="L15" s="8">
        <v>15438</v>
      </c>
      <c r="M15" s="8">
        <v>13931</v>
      </c>
      <c r="N15" s="8">
        <v>12733</v>
      </c>
      <c r="O15" s="21">
        <f>SUM(L15:N15)</f>
        <v>42102</v>
      </c>
      <c r="P15" s="8">
        <v>11732</v>
      </c>
      <c r="Q15" s="8">
        <v>9988</v>
      </c>
      <c r="R15" s="8">
        <v>9398</v>
      </c>
      <c r="S15" s="21">
        <f>SUM(P15:R15)</f>
        <v>31118</v>
      </c>
      <c r="T15" s="21">
        <f>SUM(S15,O15)</f>
        <v>73220</v>
      </c>
      <c r="U15" s="21">
        <f>SUM(T15,K15)</f>
        <v>167642</v>
      </c>
    </row>
    <row r="16" spans="1:21" s="6" customFormat="1" ht="27" customHeight="1">
      <c r="A16" s="9"/>
      <c r="B16" s="24" t="s">
        <v>10</v>
      </c>
      <c r="C16" s="25">
        <v>18349</v>
      </c>
      <c r="D16" s="25">
        <v>14241</v>
      </c>
      <c r="E16" s="25">
        <v>18748</v>
      </c>
      <c r="F16" s="36">
        <f>SUM(C16:E16)</f>
        <v>51338</v>
      </c>
      <c r="G16" s="25">
        <v>16304</v>
      </c>
      <c r="H16" s="25">
        <v>15107</v>
      </c>
      <c r="I16" s="25">
        <v>13279</v>
      </c>
      <c r="J16" s="36">
        <f>SUM(J17:J18)</f>
        <v>44690</v>
      </c>
      <c r="K16" s="36">
        <f>SUM(K17:K18)</f>
        <v>96028</v>
      </c>
      <c r="L16" s="25">
        <v>16245</v>
      </c>
      <c r="M16" s="25">
        <v>12751</v>
      </c>
      <c r="N16" s="25">
        <v>12200</v>
      </c>
      <c r="O16" s="36">
        <f>SUM(O17:O18)</f>
        <v>41196</v>
      </c>
      <c r="P16" s="25">
        <v>11067</v>
      </c>
      <c r="Q16" s="25">
        <v>9414</v>
      </c>
      <c r="R16" s="25">
        <v>11563</v>
      </c>
      <c r="S16" s="36">
        <f>SUM(S17:S18)</f>
        <v>32044</v>
      </c>
      <c r="T16" s="36">
        <f>SUM(T17:T18)</f>
        <v>73240</v>
      </c>
      <c r="U16" s="36">
        <f>SUM(U17:U18)</f>
        <v>169268</v>
      </c>
    </row>
    <row r="17" spans="1:21" s="6" customFormat="1" ht="27" customHeight="1">
      <c r="A17" s="9"/>
      <c r="B17" s="15" t="s">
        <v>15</v>
      </c>
      <c r="C17" s="8">
        <v>12936</v>
      </c>
      <c r="D17" s="8">
        <v>10552</v>
      </c>
      <c r="E17" s="8">
        <v>11773</v>
      </c>
      <c r="F17" s="21">
        <f>SUM(C17:E17)</f>
        <v>35261</v>
      </c>
      <c r="G17" s="8">
        <v>11264</v>
      </c>
      <c r="H17" s="8">
        <v>9368</v>
      </c>
      <c r="I17" s="8">
        <v>8522</v>
      </c>
      <c r="J17" s="21">
        <f>SUM(G17:I17)</f>
        <v>29154</v>
      </c>
      <c r="K17" s="21">
        <f>SUM(F17+J17)</f>
        <v>64415</v>
      </c>
      <c r="L17" s="8">
        <v>11555</v>
      </c>
      <c r="M17" s="8">
        <v>8246</v>
      </c>
      <c r="N17" s="8">
        <v>8092</v>
      </c>
      <c r="O17" s="21">
        <f>SUM(L17:N17)</f>
        <v>27893</v>
      </c>
      <c r="P17" s="8">
        <v>7621</v>
      </c>
      <c r="Q17" s="8">
        <v>6435</v>
      </c>
      <c r="R17" s="8">
        <v>6772</v>
      </c>
      <c r="S17" s="21">
        <f>SUM(P17:R17)</f>
        <v>20828</v>
      </c>
      <c r="T17" s="21">
        <f>SUM(O17+S17)</f>
        <v>48721</v>
      </c>
      <c r="U17" s="21">
        <f>SUM(K17+T17)</f>
        <v>113136</v>
      </c>
    </row>
    <row r="18" spans="1:21" s="6" customFormat="1" ht="27" customHeight="1">
      <c r="A18" s="9"/>
      <c r="B18" s="15" t="s">
        <v>16</v>
      </c>
      <c r="C18" s="8">
        <v>5413</v>
      </c>
      <c r="D18" s="8">
        <v>3689</v>
      </c>
      <c r="E18" s="8">
        <v>6975</v>
      </c>
      <c r="F18" s="21">
        <f>SUM(C18:E18)</f>
        <v>16077</v>
      </c>
      <c r="G18" s="8">
        <v>5040</v>
      </c>
      <c r="H18" s="8">
        <v>5739</v>
      </c>
      <c r="I18" s="8">
        <v>4757</v>
      </c>
      <c r="J18" s="21">
        <f>SUM(G18:I18)</f>
        <v>15536</v>
      </c>
      <c r="K18" s="21">
        <f>SUM(F18+J18)</f>
        <v>31613</v>
      </c>
      <c r="L18" s="8">
        <v>4690</v>
      </c>
      <c r="M18" s="8">
        <v>4505</v>
      </c>
      <c r="N18" s="8">
        <v>4108</v>
      </c>
      <c r="O18" s="21">
        <f>SUM(L18:N18)</f>
        <v>13303</v>
      </c>
      <c r="P18" s="8">
        <v>3446</v>
      </c>
      <c r="Q18" s="8">
        <v>2979</v>
      </c>
      <c r="R18" s="8">
        <v>4791</v>
      </c>
      <c r="S18" s="21">
        <f>SUM(P18:R18)</f>
        <v>11216</v>
      </c>
      <c r="T18" s="21">
        <f>SUM(O18+S18)</f>
        <v>24519</v>
      </c>
      <c r="U18" s="21">
        <f>SUM(K18+T18)</f>
        <v>56132</v>
      </c>
    </row>
    <row r="19" spans="1:21" s="6" customFormat="1" ht="27" customHeight="1" thickBot="1">
      <c r="A19" s="10"/>
      <c r="B19" s="16" t="s">
        <v>11</v>
      </c>
      <c r="C19" s="11">
        <v>8533</v>
      </c>
      <c r="D19" s="11">
        <v>7917</v>
      </c>
      <c r="E19" s="11">
        <v>8378</v>
      </c>
      <c r="F19" s="37">
        <f>E19</f>
        <v>8378</v>
      </c>
      <c r="G19" s="11">
        <v>9011</v>
      </c>
      <c r="H19" s="11">
        <v>9463</v>
      </c>
      <c r="I19" s="11">
        <v>8786</v>
      </c>
      <c r="J19" s="22">
        <f>I19</f>
        <v>8786</v>
      </c>
      <c r="K19" s="38">
        <f>SUM(F19+J19)</f>
        <v>17164</v>
      </c>
      <c r="L19" s="11">
        <v>7909</v>
      </c>
      <c r="M19" s="11">
        <v>9044</v>
      </c>
      <c r="N19" s="11">
        <v>9576</v>
      </c>
      <c r="O19" s="22">
        <f>N19</f>
        <v>9576</v>
      </c>
      <c r="P19" s="11">
        <v>10222</v>
      </c>
      <c r="Q19" s="11">
        <v>10788</v>
      </c>
      <c r="R19" s="11">
        <v>8607</v>
      </c>
      <c r="S19" s="22">
        <f>R19</f>
        <v>8607</v>
      </c>
      <c r="T19" s="22">
        <f>S19</f>
        <v>8607</v>
      </c>
      <c r="U19" s="37">
        <f>T19</f>
        <v>8607</v>
      </c>
    </row>
    <row r="20" spans="1:21" s="6" customFormat="1" ht="27" customHeight="1">
      <c r="A20" s="7" t="s">
        <v>12</v>
      </c>
      <c r="B20" s="14" t="s">
        <v>9</v>
      </c>
      <c r="C20" s="8">
        <v>22965</v>
      </c>
      <c r="D20" s="8">
        <v>19191</v>
      </c>
      <c r="E20" s="8">
        <v>23746</v>
      </c>
      <c r="F20" s="21">
        <f>SUM(C20:E20)</f>
        <v>65902</v>
      </c>
      <c r="G20" s="8">
        <v>21006</v>
      </c>
      <c r="H20" s="8">
        <v>21394</v>
      </c>
      <c r="I20" s="8">
        <v>19329</v>
      </c>
      <c r="J20" s="21">
        <f>SUM(G20:I20)</f>
        <v>61729</v>
      </c>
      <c r="K20" s="21">
        <f>SUM(J20,F20)</f>
        <v>127631</v>
      </c>
      <c r="L20" s="8">
        <v>20784</v>
      </c>
      <c r="M20" s="8">
        <v>17647</v>
      </c>
      <c r="N20" s="8">
        <v>17519</v>
      </c>
      <c r="O20" s="21">
        <f>SUM(L20:N20)</f>
        <v>55950</v>
      </c>
      <c r="P20" s="8">
        <v>16126</v>
      </c>
      <c r="Q20" s="8">
        <v>16191</v>
      </c>
      <c r="R20" s="8">
        <v>12827</v>
      </c>
      <c r="S20" s="21">
        <f>SUM(P20:R20)</f>
        <v>45144</v>
      </c>
      <c r="T20" s="21">
        <f>SUM(S20,O20)</f>
        <v>101094</v>
      </c>
      <c r="U20" s="21">
        <f>SUM(T20,K20)</f>
        <v>228725</v>
      </c>
    </row>
    <row r="21" spans="1:21" s="6" customFormat="1" ht="27" customHeight="1">
      <c r="A21" s="7"/>
      <c r="B21" s="24" t="s">
        <v>10</v>
      </c>
      <c r="C21" s="25">
        <v>22972</v>
      </c>
      <c r="D21" s="25">
        <v>19873</v>
      </c>
      <c r="E21" s="25">
        <v>23314</v>
      </c>
      <c r="F21" s="36">
        <f>SUM(C21:E21)</f>
        <v>66159</v>
      </c>
      <c r="G21" s="25">
        <v>20956</v>
      </c>
      <c r="H21" s="25">
        <v>20831</v>
      </c>
      <c r="I21" s="25">
        <v>20312</v>
      </c>
      <c r="J21" s="36">
        <f>SUM(J22:J23)</f>
        <v>62099</v>
      </c>
      <c r="K21" s="36">
        <f>SUM(K22:K23)</f>
        <v>128258</v>
      </c>
      <c r="L21" s="25">
        <v>20862</v>
      </c>
      <c r="M21" s="25">
        <v>16919</v>
      </c>
      <c r="N21" s="25">
        <v>17469</v>
      </c>
      <c r="O21" s="36">
        <f>SUM(O22:O23)</f>
        <v>55250</v>
      </c>
      <c r="P21" s="25">
        <v>17103</v>
      </c>
      <c r="Q21" s="25">
        <v>16211</v>
      </c>
      <c r="R21" s="25">
        <v>12974</v>
      </c>
      <c r="S21" s="36">
        <f>SUM(S22:S23)</f>
        <v>46288</v>
      </c>
      <c r="T21" s="36">
        <f>SUM(T22:T23)</f>
        <v>101538</v>
      </c>
      <c r="U21" s="36">
        <f>SUM(U22:U23)</f>
        <v>229796</v>
      </c>
    </row>
    <row r="22" spans="1:21" s="6" customFormat="1" ht="27" customHeight="1">
      <c r="A22" s="9"/>
      <c r="B22" s="15" t="s">
        <v>15</v>
      </c>
      <c r="C22" s="8">
        <v>18745</v>
      </c>
      <c r="D22" s="8">
        <v>15394</v>
      </c>
      <c r="E22" s="8">
        <v>17616</v>
      </c>
      <c r="F22" s="21">
        <f>SUM(C22:E22)</f>
        <v>51755</v>
      </c>
      <c r="G22" s="8">
        <v>15190</v>
      </c>
      <c r="H22" s="8">
        <v>15127</v>
      </c>
      <c r="I22" s="8">
        <v>15192</v>
      </c>
      <c r="J22" s="21">
        <f>SUM(G22:I22)</f>
        <v>45509</v>
      </c>
      <c r="K22" s="21">
        <f>SUM(F22+J22)</f>
        <v>97264</v>
      </c>
      <c r="L22" s="8">
        <v>16064</v>
      </c>
      <c r="M22" s="8">
        <v>12496</v>
      </c>
      <c r="N22" s="8">
        <v>13181</v>
      </c>
      <c r="O22" s="21">
        <f>SUM(L22:N22)</f>
        <v>41741</v>
      </c>
      <c r="P22" s="8">
        <v>12925</v>
      </c>
      <c r="Q22" s="8">
        <v>13279</v>
      </c>
      <c r="R22" s="8">
        <v>10614</v>
      </c>
      <c r="S22" s="21">
        <f>SUM(P22:R22)</f>
        <v>36818</v>
      </c>
      <c r="T22" s="21">
        <f>SUM(O22+S22)</f>
        <v>78559</v>
      </c>
      <c r="U22" s="21">
        <f>SUM(K22+T22)</f>
        <v>175823</v>
      </c>
    </row>
    <row r="23" spans="1:21" s="6" customFormat="1" ht="27" customHeight="1">
      <c r="A23" s="9"/>
      <c r="B23" s="15" t="s">
        <v>16</v>
      </c>
      <c r="C23" s="8">
        <v>4227</v>
      </c>
      <c r="D23" s="8">
        <v>4479</v>
      </c>
      <c r="E23" s="8">
        <v>5698</v>
      </c>
      <c r="F23" s="21">
        <f>SUM(C23:E23)</f>
        <v>14404</v>
      </c>
      <c r="G23" s="8">
        <v>5766</v>
      </c>
      <c r="H23" s="8">
        <v>5704</v>
      </c>
      <c r="I23" s="8">
        <v>5120</v>
      </c>
      <c r="J23" s="21">
        <f>SUM(G23:I23)</f>
        <v>16590</v>
      </c>
      <c r="K23" s="21">
        <f>SUM(F23+J23)</f>
        <v>30994</v>
      </c>
      <c r="L23" s="8">
        <v>4798</v>
      </c>
      <c r="M23" s="8">
        <v>4423</v>
      </c>
      <c r="N23" s="8">
        <v>4288</v>
      </c>
      <c r="O23" s="21">
        <f>SUM(L23:N23)</f>
        <v>13509</v>
      </c>
      <c r="P23" s="8">
        <v>4178</v>
      </c>
      <c r="Q23" s="8">
        <v>2932</v>
      </c>
      <c r="R23" s="8">
        <v>2360</v>
      </c>
      <c r="S23" s="21">
        <f>SUM(P23:R23)</f>
        <v>9470</v>
      </c>
      <c r="T23" s="21">
        <f>SUM(O23+S23)</f>
        <v>22979</v>
      </c>
      <c r="U23" s="21">
        <f>SUM(K23+T23)</f>
        <v>53973</v>
      </c>
    </row>
    <row r="24" spans="1:21" s="6" customFormat="1" ht="27" customHeight="1" thickBot="1">
      <c r="A24" s="10"/>
      <c r="B24" s="16" t="s">
        <v>11</v>
      </c>
      <c r="C24" s="11">
        <v>6205</v>
      </c>
      <c r="D24" s="11">
        <v>5654</v>
      </c>
      <c r="E24" s="11">
        <v>6221</v>
      </c>
      <c r="F24" s="37">
        <f>E24</f>
        <v>6221</v>
      </c>
      <c r="G24" s="11">
        <v>6476</v>
      </c>
      <c r="H24" s="11">
        <v>7226</v>
      </c>
      <c r="I24" s="11">
        <v>6385</v>
      </c>
      <c r="J24" s="22">
        <f>I24</f>
        <v>6385</v>
      </c>
      <c r="K24" s="37">
        <f>SUM(F24+J24)</f>
        <v>12606</v>
      </c>
      <c r="L24" s="11">
        <v>6601</v>
      </c>
      <c r="M24" s="11">
        <v>7456</v>
      </c>
      <c r="N24" s="11">
        <v>7750</v>
      </c>
      <c r="O24" s="22">
        <f>N24</f>
        <v>7750</v>
      </c>
      <c r="P24" s="11">
        <v>6740</v>
      </c>
      <c r="Q24" s="11">
        <v>6918</v>
      </c>
      <c r="R24" s="11">
        <v>6919</v>
      </c>
      <c r="S24" s="22">
        <f>R24</f>
        <v>6919</v>
      </c>
      <c r="T24" s="22">
        <f>S24</f>
        <v>6919</v>
      </c>
      <c r="U24" s="37">
        <f>T24</f>
        <v>6919</v>
      </c>
    </row>
    <row r="25" spans="1:21" s="6" customFormat="1" ht="27" customHeight="1">
      <c r="A25" s="7" t="s">
        <v>14</v>
      </c>
      <c r="B25" s="14" t="s">
        <v>9</v>
      </c>
      <c r="C25" s="8">
        <v>2259</v>
      </c>
      <c r="D25" s="8">
        <v>1807</v>
      </c>
      <c r="E25" s="8">
        <v>2873</v>
      </c>
      <c r="F25" s="21">
        <f>SUM(C25:E25)</f>
        <v>6939</v>
      </c>
      <c r="G25" s="8">
        <v>2923</v>
      </c>
      <c r="H25" s="8">
        <v>2478</v>
      </c>
      <c r="I25" s="8">
        <v>2406</v>
      </c>
      <c r="J25" s="21">
        <f>SUM(G25:I25)</f>
        <v>7807</v>
      </c>
      <c r="K25" s="21">
        <f>SUM(J25,F25)</f>
        <v>14746</v>
      </c>
      <c r="L25" s="8">
        <v>2644</v>
      </c>
      <c r="M25" s="40">
        <v>2172</v>
      </c>
      <c r="N25" s="8">
        <v>2131</v>
      </c>
      <c r="O25" s="21">
        <f>SUM(L25:N25)</f>
        <v>6947</v>
      </c>
      <c r="P25" s="8">
        <v>1806</v>
      </c>
      <c r="Q25" s="8">
        <v>1808</v>
      </c>
      <c r="R25" s="8">
        <v>1746</v>
      </c>
      <c r="S25" s="21">
        <f>SUM(P25:R25)</f>
        <v>5360</v>
      </c>
      <c r="T25" s="21">
        <f>SUM(S25,O25)</f>
        <v>12307</v>
      </c>
      <c r="U25" s="21">
        <f>SUM(T25,K25)</f>
        <v>27053</v>
      </c>
    </row>
    <row r="26" spans="1:21" s="6" customFormat="1" ht="27" customHeight="1">
      <c r="A26" s="9"/>
      <c r="B26" s="24" t="s">
        <v>10</v>
      </c>
      <c r="C26" s="25">
        <v>1681</v>
      </c>
      <c r="D26" s="25">
        <v>1580</v>
      </c>
      <c r="E26" s="25">
        <v>1919</v>
      </c>
      <c r="F26" s="36">
        <f>SUM(C26:E26)</f>
        <v>5180</v>
      </c>
      <c r="G26" s="25">
        <v>2231</v>
      </c>
      <c r="H26" s="25">
        <v>2022</v>
      </c>
      <c r="I26" s="25">
        <v>2108</v>
      </c>
      <c r="J26" s="36">
        <f>SUM(J27:J28)</f>
        <v>6361</v>
      </c>
      <c r="K26" s="36">
        <f>SUM(K27:K28)</f>
        <v>11541</v>
      </c>
      <c r="L26" s="25">
        <v>2185</v>
      </c>
      <c r="M26" s="25">
        <v>1997</v>
      </c>
      <c r="N26" s="25">
        <v>1761</v>
      </c>
      <c r="O26" s="36">
        <f>SUM(O27:O28)</f>
        <v>5943</v>
      </c>
      <c r="P26" s="25">
        <v>1479</v>
      </c>
      <c r="Q26" s="25">
        <v>1435</v>
      </c>
      <c r="R26" s="25">
        <v>1544</v>
      </c>
      <c r="S26" s="36">
        <f>SUM(S27:S28)</f>
        <v>4458</v>
      </c>
      <c r="T26" s="36">
        <f>SUM(T27:T28)</f>
        <v>10401</v>
      </c>
      <c r="U26" s="36">
        <f>SUM(U27:U28)</f>
        <v>21942</v>
      </c>
    </row>
    <row r="27" spans="1:21" s="6" customFormat="1" ht="27" customHeight="1">
      <c r="A27" s="9"/>
      <c r="B27" s="15" t="s">
        <v>15</v>
      </c>
      <c r="C27" s="8">
        <v>1681</v>
      </c>
      <c r="D27" s="8">
        <v>1580</v>
      </c>
      <c r="E27" s="8">
        <v>1919</v>
      </c>
      <c r="F27" s="21">
        <f>SUM(C27:E27)</f>
        <v>5180</v>
      </c>
      <c r="G27" s="8">
        <v>2231</v>
      </c>
      <c r="H27" s="8">
        <v>2022</v>
      </c>
      <c r="I27" s="8">
        <v>2108</v>
      </c>
      <c r="J27" s="21">
        <f>SUM(G27:I27)</f>
        <v>6361</v>
      </c>
      <c r="K27" s="21">
        <f>SUM(F27+J27)</f>
        <v>11541</v>
      </c>
      <c r="L27" s="8">
        <v>2185</v>
      </c>
      <c r="M27" s="40">
        <v>1997</v>
      </c>
      <c r="N27" s="8">
        <v>1761</v>
      </c>
      <c r="O27" s="21">
        <f>SUM(L27:N27)</f>
        <v>5943</v>
      </c>
      <c r="P27" s="8">
        <v>1479</v>
      </c>
      <c r="Q27" s="8">
        <v>1435</v>
      </c>
      <c r="R27" s="8">
        <v>1544</v>
      </c>
      <c r="S27" s="21">
        <f>SUM(P27:R27)</f>
        <v>4458</v>
      </c>
      <c r="T27" s="21">
        <f>SUM(O27+S27)</f>
        <v>10401</v>
      </c>
      <c r="U27" s="21">
        <f>SUM(K27+T27)</f>
        <v>21942</v>
      </c>
    </row>
    <row r="28" spans="1:21" s="6" customFormat="1" ht="27" customHeight="1">
      <c r="A28" s="9"/>
      <c r="B28" s="15" t="s">
        <v>16</v>
      </c>
      <c r="C28" s="8">
        <v>0</v>
      </c>
      <c r="D28" s="8">
        <v>0</v>
      </c>
      <c r="E28" s="8">
        <v>0</v>
      </c>
      <c r="F28" s="21">
        <f>SUM(C28:E28)</f>
        <v>0</v>
      </c>
      <c r="G28" s="8">
        <v>0</v>
      </c>
      <c r="H28" s="8">
        <v>0</v>
      </c>
      <c r="I28" s="8">
        <v>0</v>
      </c>
      <c r="J28" s="21">
        <f>SUM(G28:I28)</f>
        <v>0</v>
      </c>
      <c r="K28" s="21">
        <f>SUM(F28+J28)</f>
        <v>0</v>
      </c>
      <c r="L28" s="8">
        <v>0</v>
      </c>
      <c r="M28" s="40">
        <v>0</v>
      </c>
      <c r="N28" s="8">
        <v>0</v>
      </c>
      <c r="O28" s="21">
        <f>SUM(L28:N28)</f>
        <v>0</v>
      </c>
      <c r="P28" s="8">
        <v>0</v>
      </c>
      <c r="Q28" s="8">
        <v>0</v>
      </c>
      <c r="R28" s="8">
        <v>0</v>
      </c>
      <c r="S28" s="21">
        <f>SUM(P28:R28)</f>
        <v>0</v>
      </c>
      <c r="T28" s="21">
        <f>SUM(O28+S28)</f>
        <v>0</v>
      </c>
      <c r="U28" s="21">
        <f>SUM(K28+T28)</f>
        <v>0</v>
      </c>
    </row>
    <row r="29" spans="1:21" s="6" customFormat="1" ht="27" customHeight="1" thickBot="1">
      <c r="A29" s="10"/>
      <c r="B29" s="16" t="s">
        <v>11</v>
      </c>
      <c r="C29" s="11">
        <v>837</v>
      </c>
      <c r="D29" s="11">
        <v>581</v>
      </c>
      <c r="E29" s="11">
        <v>959</v>
      </c>
      <c r="F29" s="37">
        <f>E29</f>
        <v>959</v>
      </c>
      <c r="G29" s="11">
        <v>1083</v>
      </c>
      <c r="H29" s="11">
        <v>1226</v>
      </c>
      <c r="I29" s="11">
        <v>1120</v>
      </c>
      <c r="J29" s="22">
        <f>I29</f>
        <v>1120</v>
      </c>
      <c r="K29" s="37">
        <f>SUM(F29+J29)</f>
        <v>2079</v>
      </c>
      <c r="L29" s="11">
        <v>1180</v>
      </c>
      <c r="M29" s="41">
        <v>984</v>
      </c>
      <c r="N29" s="11">
        <v>1033</v>
      </c>
      <c r="O29" s="22">
        <f>N29</f>
        <v>1033</v>
      </c>
      <c r="P29" s="11">
        <v>937</v>
      </c>
      <c r="Q29" s="11">
        <v>843</v>
      </c>
      <c r="R29" s="11">
        <v>636</v>
      </c>
      <c r="S29" s="22">
        <f>R29</f>
        <v>636</v>
      </c>
      <c r="T29" s="22">
        <f>S29</f>
        <v>636</v>
      </c>
      <c r="U29" s="37">
        <f>T29</f>
        <v>636</v>
      </c>
    </row>
    <row r="30" spans="1:21" s="6" customFormat="1" ht="27" customHeight="1">
      <c r="A30" s="7" t="s">
        <v>20</v>
      </c>
      <c r="B30" s="14" t="s">
        <v>9</v>
      </c>
      <c r="C30" s="8">
        <v>59977</v>
      </c>
      <c r="D30" s="8">
        <v>46205</v>
      </c>
      <c r="E30" s="8">
        <v>53528</v>
      </c>
      <c r="F30" s="21">
        <f>SUM(C30:E30)</f>
        <v>159710</v>
      </c>
      <c r="G30" s="8">
        <v>59046</v>
      </c>
      <c r="H30" s="8">
        <v>58640</v>
      </c>
      <c r="I30" s="8">
        <v>55801</v>
      </c>
      <c r="J30" s="21">
        <f>SUM(G30:I30)</f>
        <v>173487</v>
      </c>
      <c r="K30" s="21">
        <f>SUM(J30,F30)</f>
        <v>333197</v>
      </c>
      <c r="L30" s="8">
        <v>51320</v>
      </c>
      <c r="M30" s="40">
        <v>57497</v>
      </c>
      <c r="N30" s="8">
        <v>54401</v>
      </c>
      <c r="O30" s="21">
        <f>SUM(L30:N30)</f>
        <v>163218</v>
      </c>
      <c r="P30" s="8">
        <v>52776</v>
      </c>
      <c r="Q30" s="8">
        <v>44002</v>
      </c>
      <c r="R30" s="8">
        <v>41358</v>
      </c>
      <c r="S30" s="21">
        <f>SUM(P30:R30)</f>
        <v>138136</v>
      </c>
      <c r="T30" s="21">
        <f>SUM(S30,O30)</f>
        <v>301354</v>
      </c>
      <c r="U30" s="21">
        <f>SUM(T30,K30)</f>
        <v>634551</v>
      </c>
    </row>
    <row r="31" spans="1:21" s="6" customFormat="1" ht="27" customHeight="1">
      <c r="A31" s="9" t="s">
        <v>21</v>
      </c>
      <c r="B31" s="24" t="s">
        <v>10</v>
      </c>
      <c r="C31" s="25">
        <v>59558</v>
      </c>
      <c r="D31" s="25">
        <v>53260</v>
      </c>
      <c r="E31" s="25">
        <v>54023</v>
      </c>
      <c r="F31" s="36">
        <f>SUM(C31:E31)</f>
        <v>166841</v>
      </c>
      <c r="G31" s="25">
        <v>57648</v>
      </c>
      <c r="H31" s="25">
        <v>57125</v>
      </c>
      <c r="I31" s="25">
        <v>54245</v>
      </c>
      <c r="J31" s="36">
        <f>SUM(J32:J33)</f>
        <v>169018</v>
      </c>
      <c r="K31" s="36">
        <f>SUM(K32:K33)</f>
        <v>335859</v>
      </c>
      <c r="L31" s="25">
        <v>49270</v>
      </c>
      <c r="M31" s="25">
        <v>53774</v>
      </c>
      <c r="N31" s="25">
        <v>55933</v>
      </c>
      <c r="O31" s="36">
        <f>SUM(O32:O33)</f>
        <v>158977</v>
      </c>
      <c r="P31" s="25">
        <v>52935</v>
      </c>
      <c r="Q31" s="25">
        <v>46865</v>
      </c>
      <c r="R31" s="25">
        <v>42429</v>
      </c>
      <c r="S31" s="36">
        <f>SUM(S32:S33)</f>
        <v>142229</v>
      </c>
      <c r="T31" s="36">
        <f>SUM(T32:T33)</f>
        <v>301206</v>
      </c>
      <c r="U31" s="36">
        <f>SUM(U32:U33)</f>
        <v>637065</v>
      </c>
    </row>
    <row r="32" spans="1:21" s="6" customFormat="1" ht="27" customHeight="1">
      <c r="A32" s="9"/>
      <c r="B32" s="15" t="s">
        <v>15</v>
      </c>
      <c r="C32" s="8">
        <v>24705</v>
      </c>
      <c r="D32" s="8">
        <v>22340</v>
      </c>
      <c r="E32" s="8">
        <v>23952</v>
      </c>
      <c r="F32" s="21">
        <f>SUM(C32:E32)</f>
        <v>70997</v>
      </c>
      <c r="G32" s="8">
        <v>19722</v>
      </c>
      <c r="H32" s="8">
        <v>20801</v>
      </c>
      <c r="I32" s="8">
        <v>21212</v>
      </c>
      <c r="J32" s="21">
        <f>SUM(G32:I32)</f>
        <v>61735</v>
      </c>
      <c r="K32" s="21">
        <f>SUM(F32+J32)</f>
        <v>132732</v>
      </c>
      <c r="L32" s="8">
        <v>23037</v>
      </c>
      <c r="M32" s="40">
        <v>21490</v>
      </c>
      <c r="N32" s="8">
        <v>24315</v>
      </c>
      <c r="O32" s="21">
        <f>SUM(L32:N32)</f>
        <v>68842</v>
      </c>
      <c r="P32" s="8">
        <v>24151</v>
      </c>
      <c r="Q32" s="8">
        <v>22131</v>
      </c>
      <c r="R32" s="8">
        <v>19667</v>
      </c>
      <c r="S32" s="21">
        <f>SUM(P32:R32)</f>
        <v>65949</v>
      </c>
      <c r="T32" s="21">
        <f>SUM(O32+S32)</f>
        <v>134791</v>
      </c>
      <c r="U32" s="21">
        <f>SUM(K32+T32)</f>
        <v>267523</v>
      </c>
    </row>
    <row r="33" spans="1:21" s="6" customFormat="1" ht="27" customHeight="1">
      <c r="A33" s="9"/>
      <c r="B33" s="15" t="s">
        <v>16</v>
      </c>
      <c r="C33" s="8">
        <v>34853</v>
      </c>
      <c r="D33" s="8">
        <v>30920</v>
      </c>
      <c r="E33" s="8">
        <v>30071</v>
      </c>
      <c r="F33" s="21">
        <f>SUM(C33:E33)</f>
        <v>95844</v>
      </c>
      <c r="G33" s="8">
        <v>37926</v>
      </c>
      <c r="H33" s="8">
        <v>36324</v>
      </c>
      <c r="I33" s="8">
        <v>33033</v>
      </c>
      <c r="J33" s="21">
        <f>SUM(G33:I33)</f>
        <v>107283</v>
      </c>
      <c r="K33" s="21">
        <f>SUM(F33+J33)</f>
        <v>203127</v>
      </c>
      <c r="L33" s="8">
        <v>26233</v>
      </c>
      <c r="M33" s="40">
        <v>32284</v>
      </c>
      <c r="N33" s="8">
        <v>31618</v>
      </c>
      <c r="O33" s="21">
        <f>SUM(L33:N33)</f>
        <v>90135</v>
      </c>
      <c r="P33" s="8">
        <v>28784</v>
      </c>
      <c r="Q33" s="8">
        <v>24734</v>
      </c>
      <c r="R33" s="8">
        <v>22762</v>
      </c>
      <c r="S33" s="21">
        <f>SUM(P33:R33)</f>
        <v>76280</v>
      </c>
      <c r="T33" s="21">
        <f>SUM(O33+S33)</f>
        <v>166415</v>
      </c>
      <c r="U33" s="21">
        <f>SUM(K33+T33)</f>
        <v>369542</v>
      </c>
    </row>
    <row r="34" spans="1:21" s="6" customFormat="1" ht="27" customHeight="1" thickBot="1">
      <c r="A34" s="10"/>
      <c r="B34" s="16" t="s">
        <v>11</v>
      </c>
      <c r="C34" s="11">
        <v>19845</v>
      </c>
      <c r="D34" s="11">
        <v>12737</v>
      </c>
      <c r="E34" s="11">
        <v>12164</v>
      </c>
      <c r="F34" s="37">
        <f>E34</f>
        <v>12164</v>
      </c>
      <c r="G34" s="11">
        <v>13488</v>
      </c>
      <c r="H34" s="11">
        <v>14921</v>
      </c>
      <c r="I34" s="11">
        <v>16406</v>
      </c>
      <c r="J34" s="22">
        <f>I34</f>
        <v>16406</v>
      </c>
      <c r="K34" s="37">
        <f>SUM(F34+J34)</f>
        <v>28570</v>
      </c>
      <c r="L34" s="11">
        <v>18366</v>
      </c>
      <c r="M34" s="41">
        <v>22041</v>
      </c>
      <c r="N34" s="11">
        <v>20462</v>
      </c>
      <c r="O34" s="22">
        <f>N34</f>
        <v>20462</v>
      </c>
      <c r="P34" s="11">
        <v>20265</v>
      </c>
      <c r="Q34" s="11">
        <v>17367</v>
      </c>
      <c r="R34" s="11">
        <v>16258</v>
      </c>
      <c r="S34" s="22">
        <f>R34</f>
        <v>16258</v>
      </c>
      <c r="T34" s="22">
        <f>S34</f>
        <v>16258</v>
      </c>
      <c r="U34" s="37">
        <f>T34</f>
        <v>16258</v>
      </c>
    </row>
    <row r="35" spans="1:21" s="6" customFormat="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s="6" customFormat="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s="6" customFormat="1" ht="30.75" customHeight="1" thickBot="1">
      <c r="A38" s="3" t="s">
        <v>1</v>
      </c>
      <c r="B38" s="4" t="s">
        <v>2</v>
      </c>
      <c r="C38" s="5" t="s">
        <v>26</v>
      </c>
      <c r="D38" s="5" t="s">
        <v>27</v>
      </c>
      <c r="E38" s="5" t="s">
        <v>28</v>
      </c>
      <c r="F38" s="20" t="s">
        <v>3</v>
      </c>
      <c r="G38" s="5" t="s">
        <v>29</v>
      </c>
      <c r="H38" s="5" t="s">
        <v>30</v>
      </c>
      <c r="I38" s="5" t="s">
        <v>31</v>
      </c>
      <c r="J38" s="20" t="s">
        <v>4</v>
      </c>
      <c r="K38" s="20" t="s">
        <v>5</v>
      </c>
      <c r="L38" s="5" t="s">
        <v>32</v>
      </c>
      <c r="M38" s="5" t="s">
        <v>33</v>
      </c>
      <c r="N38" s="5" t="s">
        <v>34</v>
      </c>
      <c r="O38" s="20" t="s">
        <v>6</v>
      </c>
      <c r="P38" s="5" t="s">
        <v>35</v>
      </c>
      <c r="Q38" s="5" t="s">
        <v>36</v>
      </c>
      <c r="R38" s="5" t="s">
        <v>37</v>
      </c>
      <c r="S38" s="20" t="s">
        <v>7</v>
      </c>
      <c r="T38" s="20" t="s">
        <v>8</v>
      </c>
      <c r="U38" s="20" t="s">
        <v>38</v>
      </c>
    </row>
    <row r="39" spans="1:21" s="6" customFormat="1" ht="27" customHeight="1" thickTop="1">
      <c r="A39" s="7" t="s">
        <v>24</v>
      </c>
      <c r="B39" s="14" t="s">
        <v>9</v>
      </c>
      <c r="C39" s="8">
        <v>7189</v>
      </c>
      <c r="D39" s="8">
        <v>6649</v>
      </c>
      <c r="E39" s="8">
        <v>7409</v>
      </c>
      <c r="F39" s="21">
        <f>SUM(C39:E39)</f>
        <v>21247</v>
      </c>
      <c r="G39" s="8">
        <v>6917</v>
      </c>
      <c r="H39" s="8">
        <v>6926</v>
      </c>
      <c r="I39" s="8">
        <v>6707</v>
      </c>
      <c r="J39" s="21">
        <f>SUM(G39:I39)</f>
        <v>20550</v>
      </c>
      <c r="K39" s="21">
        <f>SUM(J39,F39)</f>
        <v>41797</v>
      </c>
      <c r="L39" s="8">
        <v>7230</v>
      </c>
      <c r="M39" s="8">
        <v>6670</v>
      </c>
      <c r="N39" s="8">
        <v>6580</v>
      </c>
      <c r="O39" s="21">
        <f>SUM(L39:N39)</f>
        <v>20480</v>
      </c>
      <c r="P39" s="8">
        <v>6732</v>
      </c>
      <c r="Q39" s="8">
        <v>4985</v>
      </c>
      <c r="R39" s="8">
        <v>4053</v>
      </c>
      <c r="S39" s="21">
        <f>SUM(P39:R39)</f>
        <v>15770</v>
      </c>
      <c r="T39" s="21">
        <f>SUM(S39,O39)</f>
        <v>36250</v>
      </c>
      <c r="U39" s="21">
        <f>SUM(T39,K39)</f>
        <v>78047</v>
      </c>
    </row>
    <row r="40" spans="1:21" s="6" customFormat="1" ht="27" customHeight="1">
      <c r="A40" s="7"/>
      <c r="B40" s="24" t="s">
        <v>10</v>
      </c>
      <c r="C40" s="25">
        <v>7102</v>
      </c>
      <c r="D40" s="25">
        <v>6704</v>
      </c>
      <c r="E40" s="25">
        <v>8119</v>
      </c>
      <c r="F40" s="36">
        <f>SUM(C40:E40)</f>
        <v>21925</v>
      </c>
      <c r="G40" s="25">
        <v>6842</v>
      </c>
      <c r="H40" s="25">
        <v>6798</v>
      </c>
      <c r="I40" s="25">
        <v>6842</v>
      </c>
      <c r="J40" s="36">
        <f>SUM(J41:J42)</f>
        <v>20482</v>
      </c>
      <c r="K40" s="36">
        <f>SUM(K41:K42)</f>
        <v>42407</v>
      </c>
      <c r="L40" s="25">
        <v>7065</v>
      </c>
      <c r="M40" s="25">
        <v>6374</v>
      </c>
      <c r="N40" s="25">
        <v>6642</v>
      </c>
      <c r="O40" s="36">
        <f>SUM(O41:O42)</f>
        <v>20081</v>
      </c>
      <c r="P40" s="25">
        <v>6679</v>
      </c>
      <c r="Q40" s="25">
        <v>5666</v>
      </c>
      <c r="R40" s="25">
        <v>4405</v>
      </c>
      <c r="S40" s="36">
        <f>SUM(S41:S42)</f>
        <v>16750</v>
      </c>
      <c r="T40" s="36">
        <f>SUM(T41:T42)</f>
        <v>36831</v>
      </c>
      <c r="U40" s="36">
        <f>SUM(U41:U42)</f>
        <v>79238</v>
      </c>
    </row>
    <row r="41" spans="1:21" s="6" customFormat="1" ht="27" customHeight="1">
      <c r="A41" s="9"/>
      <c r="B41" s="15" t="s">
        <v>15</v>
      </c>
      <c r="C41" s="8">
        <v>6198</v>
      </c>
      <c r="D41" s="8">
        <v>5764</v>
      </c>
      <c r="E41" s="8">
        <v>7070</v>
      </c>
      <c r="F41" s="21">
        <f>SUM(C41:E41)</f>
        <v>19032</v>
      </c>
      <c r="G41" s="8">
        <v>5760</v>
      </c>
      <c r="H41" s="8">
        <v>5774</v>
      </c>
      <c r="I41" s="8">
        <v>5640</v>
      </c>
      <c r="J41" s="21">
        <f>SUM(G41:I41)</f>
        <v>17174</v>
      </c>
      <c r="K41" s="21">
        <f>SUM(F41+J41)</f>
        <v>36206</v>
      </c>
      <c r="L41" s="8">
        <v>5828</v>
      </c>
      <c r="M41" s="8">
        <v>5431</v>
      </c>
      <c r="N41" s="8">
        <v>5791</v>
      </c>
      <c r="O41" s="21">
        <f>SUM(L41:N41)</f>
        <v>17050</v>
      </c>
      <c r="P41" s="8">
        <v>5858</v>
      </c>
      <c r="Q41" s="8">
        <v>4967</v>
      </c>
      <c r="R41" s="8">
        <v>3679</v>
      </c>
      <c r="S41" s="21">
        <f>SUM(P41:R41)</f>
        <v>14504</v>
      </c>
      <c r="T41" s="21">
        <f>SUM(O41+S41)</f>
        <v>31554</v>
      </c>
      <c r="U41" s="21">
        <f>SUM(K41+T41)</f>
        <v>67760</v>
      </c>
    </row>
    <row r="42" spans="1:21" s="6" customFormat="1" ht="27" customHeight="1">
      <c r="A42" s="9"/>
      <c r="B42" s="15" t="s">
        <v>16</v>
      </c>
      <c r="C42" s="8">
        <v>904</v>
      </c>
      <c r="D42" s="8">
        <v>940</v>
      </c>
      <c r="E42" s="8">
        <v>1049</v>
      </c>
      <c r="F42" s="21">
        <f>SUM(C42:E42)</f>
        <v>2893</v>
      </c>
      <c r="G42" s="8">
        <v>1082</v>
      </c>
      <c r="H42" s="8">
        <v>1024</v>
      </c>
      <c r="I42" s="8">
        <v>1202</v>
      </c>
      <c r="J42" s="21">
        <f>SUM(G42:I42)</f>
        <v>3308</v>
      </c>
      <c r="K42" s="21">
        <f>SUM(F42+J42)</f>
        <v>6201</v>
      </c>
      <c r="L42" s="8">
        <v>1237</v>
      </c>
      <c r="M42" s="8">
        <v>943</v>
      </c>
      <c r="N42" s="8">
        <v>851</v>
      </c>
      <c r="O42" s="21">
        <f>SUM(L42:N42)</f>
        <v>3031</v>
      </c>
      <c r="P42" s="8">
        <v>821</v>
      </c>
      <c r="Q42" s="8">
        <v>699</v>
      </c>
      <c r="R42" s="8">
        <v>726</v>
      </c>
      <c r="S42" s="21">
        <f>SUM(P42:R42)</f>
        <v>2246</v>
      </c>
      <c r="T42" s="21">
        <f>SUM(O42+S42)</f>
        <v>5277</v>
      </c>
      <c r="U42" s="21">
        <f>SUM(K42+T42)</f>
        <v>11478</v>
      </c>
    </row>
    <row r="43" spans="1:21" s="6" customFormat="1" ht="27" customHeight="1" thickBot="1">
      <c r="A43" s="42"/>
      <c r="B43" s="16" t="s">
        <v>11</v>
      </c>
      <c r="C43" s="11">
        <v>3873</v>
      </c>
      <c r="D43" s="11">
        <v>3763</v>
      </c>
      <c r="E43" s="11">
        <v>3028</v>
      </c>
      <c r="F43" s="37">
        <f>E43</f>
        <v>3028</v>
      </c>
      <c r="G43" s="11">
        <v>3077</v>
      </c>
      <c r="H43" s="11">
        <v>3182</v>
      </c>
      <c r="I43" s="11">
        <v>3025</v>
      </c>
      <c r="J43" s="22">
        <f>I43</f>
        <v>3025</v>
      </c>
      <c r="K43" s="37">
        <f>SUM(F43+J43)</f>
        <v>6053</v>
      </c>
      <c r="L43" s="11">
        <v>3170</v>
      </c>
      <c r="M43" s="11">
        <v>3445</v>
      </c>
      <c r="N43" s="11">
        <v>3366</v>
      </c>
      <c r="O43" s="22">
        <f>N43</f>
        <v>3366</v>
      </c>
      <c r="P43" s="11">
        <v>3398</v>
      </c>
      <c r="Q43" s="11">
        <v>2705</v>
      </c>
      <c r="R43" s="11">
        <v>2341</v>
      </c>
      <c r="S43" s="22">
        <f>R43</f>
        <v>2341</v>
      </c>
      <c r="T43" s="22">
        <f>S43</f>
        <v>2341</v>
      </c>
      <c r="U43" s="37">
        <f>T43</f>
        <v>2341</v>
      </c>
    </row>
    <row r="44" spans="1:21" ht="27" hidden="1" customHeight="1">
      <c r="A44" s="7" t="s">
        <v>23</v>
      </c>
      <c r="B44" s="14" t="s">
        <v>9</v>
      </c>
      <c r="C44" s="34"/>
      <c r="D44" s="34"/>
      <c r="E44" s="34"/>
      <c r="F44" s="34" t="e">
        <f>SUM(F5+F10+F15+F20+F25+#REF!+#REF!+#REF!+#REF!+#REF!+F39)</f>
        <v>#REF!</v>
      </c>
      <c r="G44" s="34"/>
      <c r="H44" s="34"/>
      <c r="I44" s="34"/>
      <c r="J44" s="34" t="e">
        <f>SUM(J5+J10+J15+J20+J25+#REF!+#REF!+#REF!+#REF!+#REF!+J39)</f>
        <v>#REF!</v>
      </c>
      <c r="K44" s="34" t="e">
        <f>SUM(K5+K10+K15+K20+K25+#REF!+#REF!+#REF!+#REF!+#REF!+K39)</f>
        <v>#REF!</v>
      </c>
      <c r="L44" s="34"/>
      <c r="M44" s="34"/>
      <c r="N44" s="34"/>
      <c r="O44" s="34" t="e">
        <f>SUM(O5+O10+O15+O20+O25+#REF!+#REF!+#REF!+#REF!+#REF!+O39)</f>
        <v>#REF!</v>
      </c>
      <c r="P44" s="34"/>
      <c r="Q44" s="34"/>
      <c r="R44" s="34"/>
      <c r="S44" s="34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34"/>
      <c r="D45" s="34"/>
      <c r="E45" s="34"/>
      <c r="F45" s="34" t="e">
        <f>SUM(F6+F11+F16+F21+F26+#REF!+#REF!+#REF!+#REF!+#REF!+F40)</f>
        <v>#REF!</v>
      </c>
      <c r="G45" s="34"/>
      <c r="H45" s="34"/>
      <c r="I45" s="34"/>
      <c r="J45" s="34" t="e">
        <f>SUM(J6+J11+J16+J21+J26+#REF!+#REF!+#REF!+#REF!+#REF!+J40)</f>
        <v>#REF!</v>
      </c>
      <c r="K45" s="34" t="e">
        <f>SUM(K6+K11+K16+K21+K26+#REF!+#REF!+#REF!+#REF!+#REF!+K40)</f>
        <v>#REF!</v>
      </c>
      <c r="L45" s="34"/>
      <c r="M45" s="34"/>
      <c r="N45" s="34"/>
      <c r="O45" s="34" t="e">
        <f>SUM(O6+O11+O16+O21+O26+#REF!+#REF!+#REF!+#REF!+#REF!+O40)</f>
        <v>#REF!</v>
      </c>
      <c r="P45" s="34"/>
      <c r="Q45" s="34"/>
      <c r="R45" s="34"/>
      <c r="S45" s="34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s="6" customFormat="1" ht="27" customHeight="1">
      <c r="A48" s="7" t="s">
        <v>13</v>
      </c>
      <c r="B48" s="14" t="s">
        <v>9</v>
      </c>
      <c r="C48" s="8">
        <v>9610</v>
      </c>
      <c r="D48" s="8">
        <v>9023</v>
      </c>
      <c r="E48" s="8">
        <v>11180</v>
      </c>
      <c r="F48" s="21">
        <f>SUM(C48:E48)</f>
        <v>29813</v>
      </c>
      <c r="G48" s="8">
        <v>10193</v>
      </c>
      <c r="H48" s="8">
        <v>10512</v>
      </c>
      <c r="I48" s="8">
        <v>9546</v>
      </c>
      <c r="J48" s="21">
        <f>SUM(G48:I48)</f>
        <v>30251</v>
      </c>
      <c r="K48" s="21">
        <f>SUM(J48,F48)</f>
        <v>60064</v>
      </c>
      <c r="L48" s="8">
        <v>9746</v>
      </c>
      <c r="M48" s="8">
        <v>8575</v>
      </c>
      <c r="N48" s="8">
        <v>7768</v>
      </c>
      <c r="O48" s="21">
        <f>SUM(L48:N48)</f>
        <v>26089</v>
      </c>
      <c r="P48" s="8">
        <v>8820</v>
      </c>
      <c r="Q48" s="8">
        <v>6843</v>
      </c>
      <c r="R48" s="8">
        <v>6811</v>
      </c>
      <c r="S48" s="21">
        <f>SUM(P48:R48)</f>
        <v>22474</v>
      </c>
      <c r="T48" s="21">
        <f>SUM(S48,O48)</f>
        <v>48563</v>
      </c>
      <c r="U48" s="21">
        <f>SUM(T48,K48)</f>
        <v>108627</v>
      </c>
    </row>
    <row r="49" spans="1:21" s="6" customFormat="1" ht="27" customHeight="1">
      <c r="A49" s="9"/>
      <c r="B49" s="24" t="s">
        <v>10</v>
      </c>
      <c r="C49" s="25">
        <v>8060</v>
      </c>
      <c r="D49" s="25">
        <v>7975</v>
      </c>
      <c r="E49" s="25">
        <v>9054</v>
      </c>
      <c r="F49" s="36">
        <f>SUM(C49:E49)</f>
        <v>25089</v>
      </c>
      <c r="G49" s="25">
        <v>8900</v>
      </c>
      <c r="H49" s="25">
        <v>8580</v>
      </c>
      <c r="I49" s="25">
        <v>8643</v>
      </c>
      <c r="J49" s="26">
        <f>SUM(J50:J51)</f>
        <v>26123</v>
      </c>
      <c r="K49" s="26">
        <f>SUM(K50:K51)</f>
        <v>51212</v>
      </c>
      <c r="L49" s="43">
        <v>8616</v>
      </c>
      <c r="M49" s="25">
        <v>7648</v>
      </c>
      <c r="N49" s="25">
        <v>7198</v>
      </c>
      <c r="O49" s="26">
        <f>SUM(O50:O51)</f>
        <v>23462</v>
      </c>
      <c r="P49" s="33">
        <v>7648</v>
      </c>
      <c r="Q49" s="33">
        <v>7071</v>
      </c>
      <c r="R49" s="33">
        <v>6629</v>
      </c>
      <c r="S49" s="26">
        <f>SUM(S50:S51)</f>
        <v>21348</v>
      </c>
      <c r="T49" s="26">
        <f>SUM(T50:T51)</f>
        <v>44810</v>
      </c>
      <c r="U49" s="26">
        <f>SUM(U50:U51)</f>
        <v>96022</v>
      </c>
    </row>
    <row r="50" spans="1:21" s="6" customFormat="1" ht="27" customHeight="1">
      <c r="A50" s="9"/>
      <c r="B50" s="15" t="s">
        <v>15</v>
      </c>
      <c r="C50" s="8">
        <v>4038</v>
      </c>
      <c r="D50" s="8">
        <v>3739</v>
      </c>
      <c r="E50" s="8">
        <v>4778</v>
      </c>
      <c r="F50" s="21">
        <f>SUM(C50:E50)</f>
        <v>12555</v>
      </c>
      <c r="G50" s="8">
        <v>4419</v>
      </c>
      <c r="H50" s="8">
        <v>4579</v>
      </c>
      <c r="I50" s="8">
        <v>4689</v>
      </c>
      <c r="J50" s="21">
        <f>SUM(G50:I50)</f>
        <v>13687</v>
      </c>
      <c r="K50" s="21">
        <f>SUM(F50+J50)</f>
        <v>26242</v>
      </c>
      <c r="L50" s="8">
        <v>4609</v>
      </c>
      <c r="M50" s="8">
        <v>3786</v>
      </c>
      <c r="N50" s="8">
        <v>3756</v>
      </c>
      <c r="O50" s="21">
        <f>SUM(L50:N50)</f>
        <v>12151</v>
      </c>
      <c r="P50" s="8">
        <v>4183</v>
      </c>
      <c r="Q50" s="8">
        <v>3678</v>
      </c>
      <c r="R50" s="8">
        <v>3513</v>
      </c>
      <c r="S50" s="21">
        <f>SUM(P50:R50)</f>
        <v>11374</v>
      </c>
      <c r="T50" s="21">
        <f>SUM(O50+S50)</f>
        <v>23525</v>
      </c>
      <c r="U50" s="21">
        <f>SUM(K50+T50)</f>
        <v>49767</v>
      </c>
    </row>
    <row r="51" spans="1:21" s="6" customFormat="1" ht="27" customHeight="1">
      <c r="A51" s="9"/>
      <c r="B51" s="15" t="s">
        <v>16</v>
      </c>
      <c r="C51" s="8">
        <v>4022</v>
      </c>
      <c r="D51" s="8">
        <v>4236</v>
      </c>
      <c r="E51" s="8">
        <v>4276</v>
      </c>
      <c r="F51" s="21">
        <f>SUM(C51:E51)</f>
        <v>12534</v>
      </c>
      <c r="G51" s="8">
        <v>4481</v>
      </c>
      <c r="H51" s="8">
        <v>4001</v>
      </c>
      <c r="I51" s="8">
        <v>3954</v>
      </c>
      <c r="J51" s="21">
        <f>SUM(G51:I51)</f>
        <v>12436</v>
      </c>
      <c r="K51" s="21">
        <f>SUM(F51+J51)</f>
        <v>24970</v>
      </c>
      <c r="L51" s="8">
        <v>4007</v>
      </c>
      <c r="M51" s="8">
        <v>3862</v>
      </c>
      <c r="N51" s="8">
        <v>3442</v>
      </c>
      <c r="O51" s="21">
        <f>SUM(L51:N51)</f>
        <v>11311</v>
      </c>
      <c r="P51" s="8">
        <v>3465</v>
      </c>
      <c r="Q51" s="8">
        <v>3393</v>
      </c>
      <c r="R51" s="8">
        <v>3116</v>
      </c>
      <c r="S51" s="21">
        <f>SUM(P51:R51)</f>
        <v>9974</v>
      </c>
      <c r="T51" s="21">
        <f>SUM(O51+S51)</f>
        <v>21285</v>
      </c>
      <c r="U51" s="21">
        <f>SUM(K51+T51)</f>
        <v>46255</v>
      </c>
    </row>
    <row r="52" spans="1:21" s="6" customFormat="1" ht="27" customHeight="1" thickBot="1">
      <c r="A52" s="42"/>
      <c r="B52" s="16" t="s">
        <v>11</v>
      </c>
      <c r="C52" s="11">
        <v>4809</v>
      </c>
      <c r="D52" s="11">
        <v>4710</v>
      </c>
      <c r="E52" s="11">
        <v>5496</v>
      </c>
      <c r="F52" s="37">
        <f>E52</f>
        <v>5496</v>
      </c>
      <c r="G52" s="11">
        <v>5564</v>
      </c>
      <c r="H52" s="11">
        <v>6132</v>
      </c>
      <c r="I52" s="11">
        <v>5995</v>
      </c>
      <c r="J52" s="22">
        <f>I52</f>
        <v>5995</v>
      </c>
      <c r="K52" s="22">
        <f>J52</f>
        <v>5995</v>
      </c>
      <c r="L52" s="11">
        <v>6084</v>
      </c>
      <c r="M52" s="11">
        <v>6220</v>
      </c>
      <c r="N52" s="11">
        <v>5951</v>
      </c>
      <c r="O52" s="22">
        <f>N52</f>
        <v>5951</v>
      </c>
      <c r="P52" s="11">
        <v>6123</v>
      </c>
      <c r="Q52" s="11">
        <v>5111</v>
      </c>
      <c r="R52" s="11">
        <v>4543</v>
      </c>
      <c r="S52" s="22">
        <f>R52</f>
        <v>4543</v>
      </c>
      <c r="T52" s="22">
        <f>S52</f>
        <v>4543</v>
      </c>
      <c r="U52" s="22">
        <f>T52</f>
        <v>4543</v>
      </c>
    </row>
  </sheetData>
  <phoneticPr fontId="8" type="noConversion"/>
  <pageMargins left="0.23622047244094491" right="0.23622047244094491" top="0.31496062992125984" bottom="0.23622047244094491" header="0.15748031496062992" footer="0.23622047244094491"/>
  <pageSetup paperSize="9" scale="5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U2"/>
    </sheetView>
  </sheetViews>
  <sheetFormatPr defaultRowHeight="20.25" customHeight="1"/>
  <cols>
    <col min="1" max="1" width="10.109375" style="87" customWidth="1"/>
    <col min="2" max="2" width="7.6640625" style="87" bestFit="1" customWidth="1"/>
    <col min="3" max="5" width="8.44140625" style="87" customWidth="1"/>
    <col min="6" max="6" width="10.6640625" style="87" customWidth="1"/>
    <col min="7" max="9" width="8.44140625" style="87" customWidth="1"/>
    <col min="10" max="11" width="10.6640625" style="87" customWidth="1"/>
    <col min="12" max="14" width="8.44140625" style="87" customWidth="1"/>
    <col min="15" max="15" width="10.6640625" style="87" customWidth="1"/>
    <col min="16" max="18" width="9" style="87" customWidth="1"/>
    <col min="19" max="21" width="9.77734375" style="87" customWidth="1"/>
    <col min="22" max="16384" width="8.88671875" style="87"/>
  </cols>
  <sheetData>
    <row r="1" spans="1:21" ht="14.25" customHeight="1">
      <c r="F1" s="88"/>
      <c r="J1" s="88"/>
      <c r="K1" s="88"/>
      <c r="O1" s="88"/>
      <c r="S1" s="88"/>
      <c r="T1" s="88"/>
      <c r="U1" s="88"/>
    </row>
    <row r="2" spans="1:21" ht="27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0.25" customHeight="1">
      <c r="F3" s="88"/>
      <c r="J3" s="88"/>
      <c r="K3" s="88"/>
      <c r="O3" s="88"/>
      <c r="S3" s="88"/>
      <c r="U3" s="89" t="s">
        <v>25</v>
      </c>
    </row>
    <row r="4" spans="1:21" ht="30.75" customHeight="1" thickBot="1">
      <c r="A4" s="90" t="s">
        <v>1</v>
      </c>
      <c r="B4" s="91" t="s">
        <v>2</v>
      </c>
      <c r="C4" s="92" t="s">
        <v>190</v>
      </c>
      <c r="D4" s="92" t="s">
        <v>149</v>
      </c>
      <c r="E4" s="92" t="s">
        <v>150</v>
      </c>
      <c r="F4" s="93" t="s">
        <v>3</v>
      </c>
      <c r="G4" s="92" t="s">
        <v>191</v>
      </c>
      <c r="H4" s="92" t="s">
        <v>152</v>
      </c>
      <c r="I4" s="92" t="s">
        <v>153</v>
      </c>
      <c r="J4" s="93" t="s">
        <v>4</v>
      </c>
      <c r="K4" s="93" t="s">
        <v>5</v>
      </c>
      <c r="L4" s="92" t="s">
        <v>192</v>
      </c>
      <c r="M4" s="92" t="s">
        <v>155</v>
      </c>
      <c r="N4" s="92" t="s">
        <v>156</v>
      </c>
      <c r="O4" s="93" t="s">
        <v>6</v>
      </c>
      <c r="P4" s="92" t="s">
        <v>193</v>
      </c>
      <c r="Q4" s="92" t="s">
        <v>158</v>
      </c>
      <c r="R4" s="92" t="s">
        <v>159</v>
      </c>
      <c r="S4" s="93" t="s">
        <v>7</v>
      </c>
      <c r="T4" s="93" t="s">
        <v>8</v>
      </c>
      <c r="U4" s="93" t="s">
        <v>194</v>
      </c>
    </row>
    <row r="5" spans="1:21" ht="27" customHeight="1" thickTop="1">
      <c r="A5" s="94" t="s">
        <v>175</v>
      </c>
      <c r="B5" s="95" t="s">
        <v>9</v>
      </c>
      <c r="C5" s="110">
        <v>21148</v>
      </c>
      <c r="D5" s="110">
        <v>18750</v>
      </c>
      <c r="E5" s="110">
        <v>23103</v>
      </c>
      <c r="F5" s="111">
        <f>SUM(C5:E5)</f>
        <v>63001</v>
      </c>
      <c r="G5" s="110">
        <v>21611</v>
      </c>
      <c r="H5" s="110">
        <v>21701</v>
      </c>
      <c r="I5" s="110">
        <v>20759</v>
      </c>
      <c r="J5" s="111">
        <f>SUM(G5:I5)</f>
        <v>64071</v>
      </c>
      <c r="K5" s="111">
        <f>SUM(J5,F5)</f>
        <v>127072</v>
      </c>
      <c r="L5" s="110">
        <v>16872</v>
      </c>
      <c r="M5" s="110">
        <v>13470</v>
      </c>
      <c r="N5" s="110">
        <v>11177</v>
      </c>
      <c r="O5" s="111">
        <f>SUM(L5:N5)</f>
        <v>41519</v>
      </c>
      <c r="P5" s="110">
        <v>13451</v>
      </c>
      <c r="Q5" s="110">
        <v>18757</v>
      </c>
      <c r="R5" s="110">
        <v>19494</v>
      </c>
      <c r="S5" s="111">
        <f>SUM(P5:R5)</f>
        <v>51702</v>
      </c>
      <c r="T5" s="112">
        <f>SUM(S5,O5)</f>
        <v>93221</v>
      </c>
      <c r="U5" s="112">
        <f>SUM(T5,K5)</f>
        <v>220293</v>
      </c>
    </row>
    <row r="6" spans="1:21" ht="27" customHeight="1">
      <c r="A6" s="96"/>
      <c r="B6" s="97" t="s">
        <v>10</v>
      </c>
      <c r="C6" s="113">
        <v>20337</v>
      </c>
      <c r="D6" s="113">
        <v>19781</v>
      </c>
      <c r="E6" s="113">
        <v>23075</v>
      </c>
      <c r="F6" s="114">
        <f>SUM(C6:E6)</f>
        <v>63193</v>
      </c>
      <c r="G6" s="113">
        <v>21340</v>
      </c>
      <c r="H6" s="113">
        <v>20831</v>
      </c>
      <c r="I6" s="113">
        <v>20572</v>
      </c>
      <c r="J6" s="115">
        <f>SUM(G6:I6)</f>
        <v>62743</v>
      </c>
      <c r="K6" s="114">
        <f>SUM(K7:K8)</f>
        <v>125936</v>
      </c>
      <c r="L6" s="113">
        <v>17736</v>
      </c>
      <c r="M6" s="113">
        <v>14739</v>
      </c>
      <c r="N6" s="113">
        <v>13899</v>
      </c>
      <c r="O6" s="115">
        <f>SUM(L6:N6)</f>
        <v>46374</v>
      </c>
      <c r="P6" s="113">
        <v>14245</v>
      </c>
      <c r="Q6" s="113">
        <v>18979</v>
      </c>
      <c r="R6" s="113">
        <v>17790</v>
      </c>
      <c r="S6" s="115">
        <f>SUM(P6:R6)</f>
        <v>51014</v>
      </c>
      <c r="T6" s="116">
        <f>SUM(S6,O6)</f>
        <v>97388</v>
      </c>
      <c r="U6" s="116">
        <f>SUM(T6,K6)</f>
        <v>223324</v>
      </c>
    </row>
    <row r="7" spans="1:21" ht="27" customHeight="1">
      <c r="A7" s="96"/>
      <c r="B7" s="98" t="s">
        <v>15</v>
      </c>
      <c r="C7" s="110">
        <v>15285</v>
      </c>
      <c r="D7" s="110">
        <v>14822</v>
      </c>
      <c r="E7" s="110">
        <v>17778</v>
      </c>
      <c r="F7" s="111">
        <f>SUM(C7:E7)</f>
        <v>47885</v>
      </c>
      <c r="G7" s="110">
        <v>16088</v>
      </c>
      <c r="H7" s="110">
        <v>15597</v>
      </c>
      <c r="I7" s="110">
        <v>15685</v>
      </c>
      <c r="J7" s="132">
        <f>SUM(G7:I7)</f>
        <v>47370</v>
      </c>
      <c r="K7" s="111">
        <f>SUM(F7+J7)</f>
        <v>95255</v>
      </c>
      <c r="L7" s="110">
        <v>14920</v>
      </c>
      <c r="M7" s="110">
        <v>12879</v>
      </c>
      <c r="N7" s="110">
        <v>12594</v>
      </c>
      <c r="O7" s="111">
        <f>SUM(L7:N7)</f>
        <v>40393</v>
      </c>
      <c r="P7" s="110">
        <v>13131</v>
      </c>
      <c r="Q7" s="110">
        <v>17881</v>
      </c>
      <c r="R7" s="110">
        <v>15612</v>
      </c>
      <c r="S7" s="111">
        <f>SUM(P7:R7)</f>
        <v>46624</v>
      </c>
      <c r="T7" s="117">
        <f>SUM(S7,O7)</f>
        <v>87017</v>
      </c>
      <c r="U7" s="117">
        <f>SUM(T7,K7)</f>
        <v>182272</v>
      </c>
    </row>
    <row r="8" spans="1:21" ht="27" customHeight="1">
      <c r="A8" s="96"/>
      <c r="B8" s="98" t="s">
        <v>16</v>
      </c>
      <c r="C8" s="110">
        <v>5052</v>
      </c>
      <c r="D8" s="110">
        <v>4959</v>
      </c>
      <c r="E8" s="110">
        <v>5297</v>
      </c>
      <c r="F8" s="111">
        <f>SUM(C8:E8)</f>
        <v>15308</v>
      </c>
      <c r="G8" s="110">
        <v>5252</v>
      </c>
      <c r="H8" s="110">
        <v>5234</v>
      </c>
      <c r="I8" s="110">
        <v>4887</v>
      </c>
      <c r="J8" s="111">
        <f>SUM(G8:I8)</f>
        <v>15373</v>
      </c>
      <c r="K8" s="111">
        <f>SUM(F8+J8)</f>
        <v>30681</v>
      </c>
      <c r="L8" s="110">
        <v>2816</v>
      </c>
      <c r="M8" s="110">
        <v>1860</v>
      </c>
      <c r="N8" s="110">
        <v>1305</v>
      </c>
      <c r="O8" s="111">
        <f>SUM(L8:N8)</f>
        <v>5981</v>
      </c>
      <c r="P8" s="110">
        <v>1114</v>
      </c>
      <c r="Q8" s="110">
        <v>1098</v>
      </c>
      <c r="R8" s="110">
        <v>2178</v>
      </c>
      <c r="S8" s="111">
        <f>SUM(P8:R8)</f>
        <v>4390</v>
      </c>
      <c r="T8" s="111">
        <f>SUM(S8,O8)</f>
        <v>10371</v>
      </c>
      <c r="U8" s="111">
        <f>SUM(T8,K8)</f>
        <v>41052</v>
      </c>
    </row>
    <row r="9" spans="1:21" ht="27" customHeight="1" thickBot="1">
      <c r="A9" s="99"/>
      <c r="B9" s="100" t="s">
        <v>11</v>
      </c>
      <c r="C9" s="118">
        <v>16134</v>
      </c>
      <c r="D9" s="118">
        <v>15053</v>
      </c>
      <c r="E9" s="118">
        <v>15055</v>
      </c>
      <c r="F9" s="119">
        <f>E9</f>
        <v>15055</v>
      </c>
      <c r="G9" s="118">
        <v>15296</v>
      </c>
      <c r="H9" s="118">
        <v>16169</v>
      </c>
      <c r="I9" s="118">
        <v>16330</v>
      </c>
      <c r="J9" s="120">
        <f>I9</f>
        <v>16330</v>
      </c>
      <c r="K9" s="120">
        <f>J9</f>
        <v>16330</v>
      </c>
      <c r="L9" s="118">
        <v>15448</v>
      </c>
      <c r="M9" s="118">
        <v>14180</v>
      </c>
      <c r="N9" s="118">
        <v>12309</v>
      </c>
      <c r="O9" s="120">
        <f>N9</f>
        <v>12309</v>
      </c>
      <c r="P9" s="118">
        <v>11470</v>
      </c>
      <c r="Q9" s="118">
        <v>11770</v>
      </c>
      <c r="R9" s="118">
        <v>13391</v>
      </c>
      <c r="S9" s="120">
        <f>R9</f>
        <v>13391</v>
      </c>
      <c r="T9" s="120">
        <f>S9</f>
        <v>13391</v>
      </c>
      <c r="U9" s="119">
        <f>T9</f>
        <v>13391</v>
      </c>
    </row>
    <row r="10" spans="1:21" ht="27" customHeight="1" thickTop="1">
      <c r="A10" s="94" t="s">
        <v>176</v>
      </c>
      <c r="B10" s="95" t="s">
        <v>9</v>
      </c>
      <c r="C10" s="110">
        <v>47578</v>
      </c>
      <c r="D10" s="110">
        <v>41937</v>
      </c>
      <c r="E10" s="110">
        <v>46879</v>
      </c>
      <c r="F10" s="111">
        <f>SUM(C10:E10)</f>
        <v>136394</v>
      </c>
      <c r="G10" s="110">
        <v>48177</v>
      </c>
      <c r="H10" s="110">
        <v>45332</v>
      </c>
      <c r="I10" s="110">
        <v>46091</v>
      </c>
      <c r="J10" s="111">
        <f>SUM(G10:I10)</f>
        <v>139600</v>
      </c>
      <c r="K10" s="111">
        <f>SUM(J10,F10)</f>
        <v>275994</v>
      </c>
      <c r="L10" s="110">
        <v>46508</v>
      </c>
      <c r="M10" s="110">
        <v>46103</v>
      </c>
      <c r="N10" s="110">
        <v>48035</v>
      </c>
      <c r="O10" s="111">
        <f>SUM(L10:N10)</f>
        <v>140646</v>
      </c>
      <c r="P10" s="110">
        <v>48517</v>
      </c>
      <c r="Q10" s="110">
        <v>49936</v>
      </c>
      <c r="R10" s="110">
        <v>48225</v>
      </c>
      <c r="S10" s="111">
        <f>SUM(P10:R10)</f>
        <v>146678</v>
      </c>
      <c r="T10" s="111">
        <f>SUM(S10,O10)</f>
        <v>287324</v>
      </c>
      <c r="U10" s="111">
        <f>SUM(T10,K10)</f>
        <v>563318</v>
      </c>
    </row>
    <row r="11" spans="1:21" ht="27" customHeight="1">
      <c r="A11" s="96"/>
      <c r="B11" s="97" t="s">
        <v>10</v>
      </c>
      <c r="C11" s="113">
        <v>29228</v>
      </c>
      <c r="D11" s="113">
        <v>27396</v>
      </c>
      <c r="E11" s="113">
        <v>30989</v>
      </c>
      <c r="F11" s="114">
        <f>SUM(C11:E11)</f>
        <v>87613</v>
      </c>
      <c r="G11" s="113">
        <v>30146</v>
      </c>
      <c r="H11" s="113">
        <v>29368</v>
      </c>
      <c r="I11" s="113">
        <v>31169</v>
      </c>
      <c r="J11" s="115">
        <f>SUM(G11:I11)</f>
        <v>90683</v>
      </c>
      <c r="K11" s="114">
        <f>SUM(K12:K13)</f>
        <v>178296</v>
      </c>
      <c r="L11" s="113">
        <v>32140</v>
      </c>
      <c r="M11" s="113">
        <v>28738</v>
      </c>
      <c r="N11" s="113">
        <v>31366</v>
      </c>
      <c r="O11" s="115">
        <f>SUM(L11:N11)</f>
        <v>92244</v>
      </c>
      <c r="P11" s="113">
        <v>31012</v>
      </c>
      <c r="Q11" s="113">
        <v>32211</v>
      </c>
      <c r="R11" s="113">
        <v>30881</v>
      </c>
      <c r="S11" s="114">
        <f>SUM(S12:S13)</f>
        <v>94104</v>
      </c>
      <c r="T11" s="115">
        <f>SUM(S11,O11)</f>
        <v>186348</v>
      </c>
      <c r="U11" s="115">
        <f>SUM(T11,K11)</f>
        <v>364644</v>
      </c>
    </row>
    <row r="12" spans="1:21" ht="27" customHeight="1">
      <c r="A12" s="96"/>
      <c r="B12" s="98" t="s">
        <v>15</v>
      </c>
      <c r="C12" s="110">
        <v>25702</v>
      </c>
      <c r="D12" s="110">
        <v>22677</v>
      </c>
      <c r="E12" s="110">
        <v>26739</v>
      </c>
      <c r="F12" s="111">
        <f>SUM(C12:E12)</f>
        <v>75118</v>
      </c>
      <c r="G12" s="110">
        <v>25609</v>
      </c>
      <c r="H12" s="110">
        <v>25034</v>
      </c>
      <c r="I12" s="110">
        <v>25984</v>
      </c>
      <c r="J12" s="111">
        <f>SUM(G12:I12)</f>
        <v>76627</v>
      </c>
      <c r="K12" s="111">
        <f>SUM(F12+J12)</f>
        <v>151745</v>
      </c>
      <c r="L12" s="110">
        <v>27427</v>
      </c>
      <c r="M12" s="110">
        <v>24502</v>
      </c>
      <c r="N12" s="110">
        <v>26965</v>
      </c>
      <c r="O12" s="111">
        <f>SUM(L12:N12)</f>
        <v>78894</v>
      </c>
      <c r="P12" s="110">
        <v>26661</v>
      </c>
      <c r="Q12" s="110">
        <v>27458</v>
      </c>
      <c r="R12" s="110">
        <v>26874</v>
      </c>
      <c r="S12" s="111">
        <f>SUM(P12:R12)</f>
        <v>80993</v>
      </c>
      <c r="T12" s="111">
        <f>SUM(S12,O12)</f>
        <v>159887</v>
      </c>
      <c r="U12" s="111">
        <f>SUM(T12,K12)</f>
        <v>311632</v>
      </c>
    </row>
    <row r="13" spans="1:21" ht="27" customHeight="1">
      <c r="A13" s="96"/>
      <c r="B13" s="98" t="s">
        <v>16</v>
      </c>
      <c r="C13" s="110">
        <v>3526</v>
      </c>
      <c r="D13" s="110">
        <v>4719</v>
      </c>
      <c r="E13" s="110">
        <v>4250</v>
      </c>
      <c r="F13" s="111">
        <f>SUM(C13:E13)</f>
        <v>12495</v>
      </c>
      <c r="G13" s="110">
        <v>4537</v>
      </c>
      <c r="H13" s="110">
        <v>4334</v>
      </c>
      <c r="I13" s="110">
        <v>5185</v>
      </c>
      <c r="J13" s="111">
        <f>SUM(G13:I13)</f>
        <v>14056</v>
      </c>
      <c r="K13" s="111">
        <f>SUM(F13+J13)</f>
        <v>26551</v>
      </c>
      <c r="L13" s="110">
        <v>4713</v>
      </c>
      <c r="M13" s="110">
        <v>4236</v>
      </c>
      <c r="N13" s="110">
        <v>4401</v>
      </c>
      <c r="O13" s="111">
        <f>SUM(L13:N13)</f>
        <v>13350</v>
      </c>
      <c r="P13" s="110">
        <v>4351</v>
      </c>
      <c r="Q13" s="110">
        <v>4753</v>
      </c>
      <c r="R13" s="110">
        <v>4007</v>
      </c>
      <c r="S13" s="111">
        <f>SUM(P13:R13)</f>
        <v>13111</v>
      </c>
      <c r="T13" s="111">
        <f>SUM(S13,O13)</f>
        <v>26461</v>
      </c>
      <c r="U13" s="111">
        <f>SUM(T13,K13)</f>
        <v>53012</v>
      </c>
    </row>
    <row r="14" spans="1:21" ht="27" customHeight="1" thickBot="1">
      <c r="A14" s="99"/>
      <c r="B14" s="100" t="s">
        <v>11</v>
      </c>
      <c r="C14" s="118">
        <v>10783</v>
      </c>
      <c r="D14" s="118">
        <v>9572</v>
      </c>
      <c r="E14" s="118">
        <v>8424</v>
      </c>
      <c r="F14" s="119">
        <f>E14</f>
        <v>8424</v>
      </c>
      <c r="G14" s="118">
        <v>10656</v>
      </c>
      <c r="H14" s="118">
        <v>10798</v>
      </c>
      <c r="I14" s="118">
        <v>11990</v>
      </c>
      <c r="J14" s="120">
        <f>I14</f>
        <v>11990</v>
      </c>
      <c r="K14" s="119">
        <f>SUM(F14+J14)</f>
        <v>20414</v>
      </c>
      <c r="L14" s="118">
        <v>10639</v>
      </c>
      <c r="M14" s="118">
        <v>12576</v>
      </c>
      <c r="N14" s="118">
        <v>12380</v>
      </c>
      <c r="O14" s="120">
        <f>N14</f>
        <v>12380</v>
      </c>
      <c r="P14" s="118">
        <v>12193</v>
      </c>
      <c r="Q14" s="118">
        <v>12399</v>
      </c>
      <c r="R14" s="118">
        <v>13338</v>
      </c>
      <c r="S14" s="120">
        <f>R14</f>
        <v>13338</v>
      </c>
      <c r="T14" s="120">
        <f>S14</f>
        <v>13338</v>
      </c>
      <c r="U14" s="119">
        <f>T14</f>
        <v>13338</v>
      </c>
    </row>
    <row r="15" spans="1:21" ht="27" customHeight="1" thickTop="1">
      <c r="A15" s="94" t="s">
        <v>177</v>
      </c>
      <c r="B15" s="95" t="s">
        <v>9</v>
      </c>
      <c r="C15" s="110">
        <v>10088</v>
      </c>
      <c r="D15" s="110">
        <v>9090</v>
      </c>
      <c r="E15" s="110">
        <v>11408</v>
      </c>
      <c r="F15" s="111">
        <f>SUM(C15:E15)</f>
        <v>30586</v>
      </c>
      <c r="G15" s="110">
        <v>10623</v>
      </c>
      <c r="H15" s="110">
        <v>9471</v>
      </c>
      <c r="I15" s="110">
        <v>10000</v>
      </c>
      <c r="J15" s="111">
        <f>SUM(G15:I15)</f>
        <v>30094</v>
      </c>
      <c r="K15" s="117">
        <f>SUM(J15,F15)</f>
        <v>60680</v>
      </c>
      <c r="L15" s="110">
        <v>10318</v>
      </c>
      <c r="M15" s="110">
        <v>9153</v>
      </c>
      <c r="N15" s="110">
        <v>9006</v>
      </c>
      <c r="O15" s="111">
        <f>SUM(L15:N15)</f>
        <v>28477</v>
      </c>
      <c r="P15" s="110">
        <v>10267</v>
      </c>
      <c r="Q15" s="110">
        <v>10196</v>
      </c>
      <c r="R15" s="110">
        <v>10637</v>
      </c>
      <c r="S15" s="111">
        <f>SUM(P15:R15)</f>
        <v>31100</v>
      </c>
      <c r="T15" s="111">
        <f>SUM(S15,O15)</f>
        <v>59577</v>
      </c>
      <c r="U15" s="111">
        <f>SUM(T15,K15)</f>
        <v>120257</v>
      </c>
    </row>
    <row r="16" spans="1:21" ht="27" customHeight="1">
      <c r="A16" s="94"/>
      <c r="B16" s="97" t="s">
        <v>10</v>
      </c>
      <c r="C16" s="113">
        <v>9671</v>
      </c>
      <c r="D16" s="113">
        <v>9517</v>
      </c>
      <c r="E16" s="113">
        <v>11474</v>
      </c>
      <c r="F16" s="114">
        <f>SUM(C16:E16)</f>
        <v>30662</v>
      </c>
      <c r="G16" s="113">
        <v>9323</v>
      </c>
      <c r="H16" s="113">
        <v>9948</v>
      </c>
      <c r="I16" s="113">
        <v>10216</v>
      </c>
      <c r="J16" s="115">
        <f>SUM(G16:I16)</f>
        <v>29487</v>
      </c>
      <c r="K16" s="116">
        <f>SUM(J16,F16)</f>
        <v>60149</v>
      </c>
      <c r="L16" s="113">
        <v>11065</v>
      </c>
      <c r="M16" s="113">
        <v>9289</v>
      </c>
      <c r="N16" s="113">
        <v>9366</v>
      </c>
      <c r="O16" s="115">
        <f>SUM(L16:N16)</f>
        <v>29720</v>
      </c>
      <c r="P16" s="113">
        <v>10352</v>
      </c>
      <c r="Q16" s="113">
        <v>10833</v>
      </c>
      <c r="R16" s="113">
        <v>10670</v>
      </c>
      <c r="S16" s="114">
        <f>SUM(S17:S18)</f>
        <v>31855</v>
      </c>
      <c r="T16" s="115">
        <f>SUM(S16,O16)</f>
        <v>61575</v>
      </c>
      <c r="U16" s="115">
        <f>SUM(T16,K16)</f>
        <v>121724</v>
      </c>
    </row>
    <row r="17" spans="1:21" ht="27" customHeight="1">
      <c r="A17" s="96"/>
      <c r="B17" s="98" t="s">
        <v>15</v>
      </c>
      <c r="C17" s="110">
        <v>5316</v>
      </c>
      <c r="D17" s="110">
        <v>5579</v>
      </c>
      <c r="E17" s="110">
        <v>6622</v>
      </c>
      <c r="F17" s="111">
        <f>SUM(C17:E17)</f>
        <v>17517</v>
      </c>
      <c r="G17" s="110">
        <v>4838</v>
      </c>
      <c r="H17" s="110">
        <v>5639</v>
      </c>
      <c r="I17" s="110">
        <v>6155</v>
      </c>
      <c r="J17" s="111">
        <f>SUM(G17:I17)</f>
        <v>16632</v>
      </c>
      <c r="K17" s="111">
        <f>SUM(F17+J17)</f>
        <v>34149</v>
      </c>
      <c r="L17" s="110">
        <v>6951</v>
      </c>
      <c r="M17" s="110">
        <v>5470</v>
      </c>
      <c r="N17" s="110">
        <v>5518</v>
      </c>
      <c r="O17" s="111">
        <f>SUM(L17:N17)</f>
        <v>17939</v>
      </c>
      <c r="P17" s="110">
        <v>6395</v>
      </c>
      <c r="Q17" s="110">
        <v>7117</v>
      </c>
      <c r="R17" s="110">
        <v>6577</v>
      </c>
      <c r="S17" s="111">
        <f>SUM(P17:R17)</f>
        <v>20089</v>
      </c>
      <c r="T17" s="111">
        <f>SUM(S17,O17)</f>
        <v>38028</v>
      </c>
      <c r="U17" s="111">
        <f>SUM(T17,K17)</f>
        <v>72177</v>
      </c>
    </row>
    <row r="18" spans="1:21" ht="27" customHeight="1">
      <c r="A18" s="96"/>
      <c r="B18" s="98" t="s">
        <v>16</v>
      </c>
      <c r="C18" s="110">
        <v>4355</v>
      </c>
      <c r="D18" s="110">
        <v>3938</v>
      </c>
      <c r="E18" s="110">
        <v>4852</v>
      </c>
      <c r="F18" s="111">
        <f>SUM(C18:E18)</f>
        <v>13145</v>
      </c>
      <c r="G18" s="110">
        <v>4485</v>
      </c>
      <c r="H18" s="110">
        <v>4309</v>
      </c>
      <c r="I18" s="110">
        <v>4061</v>
      </c>
      <c r="J18" s="111">
        <f>SUM(G18:I18)</f>
        <v>12855</v>
      </c>
      <c r="K18" s="111">
        <f>SUM(F18+J18)</f>
        <v>26000</v>
      </c>
      <c r="L18" s="110">
        <v>4114</v>
      </c>
      <c r="M18" s="110">
        <v>3819</v>
      </c>
      <c r="N18" s="110">
        <v>3848</v>
      </c>
      <c r="O18" s="111">
        <f>SUM(L18:N18)</f>
        <v>11781</v>
      </c>
      <c r="P18" s="110">
        <v>3957</v>
      </c>
      <c r="Q18" s="110">
        <v>3716</v>
      </c>
      <c r="R18" s="110">
        <v>4093</v>
      </c>
      <c r="S18" s="111">
        <f>SUM(P18:R18)</f>
        <v>11766</v>
      </c>
      <c r="T18" s="111">
        <f>SUM(S18,O18)</f>
        <v>23547</v>
      </c>
      <c r="U18" s="111">
        <f>SUM(T18,K18)</f>
        <v>49547</v>
      </c>
    </row>
    <row r="19" spans="1:21" ht="27" customHeight="1" thickBot="1">
      <c r="A19" s="99"/>
      <c r="B19" s="100" t="s">
        <v>11</v>
      </c>
      <c r="C19" s="118">
        <v>7017</v>
      </c>
      <c r="D19" s="118">
        <v>6558</v>
      </c>
      <c r="E19" s="118">
        <v>6510</v>
      </c>
      <c r="F19" s="119">
        <f>E19</f>
        <v>6510</v>
      </c>
      <c r="G19" s="118">
        <v>7884</v>
      </c>
      <c r="H19" s="118">
        <v>7348</v>
      </c>
      <c r="I19" s="118">
        <v>7108</v>
      </c>
      <c r="J19" s="120">
        <f>I19</f>
        <v>7108</v>
      </c>
      <c r="K19" s="119">
        <f>SUM(F19+J19)</f>
        <v>13618</v>
      </c>
      <c r="L19" s="118">
        <v>6412</v>
      </c>
      <c r="M19" s="118">
        <v>6349</v>
      </c>
      <c r="N19" s="118">
        <v>6097</v>
      </c>
      <c r="O19" s="120">
        <f>N19</f>
        <v>6097</v>
      </c>
      <c r="P19" s="118">
        <v>6028</v>
      </c>
      <c r="Q19" s="118">
        <v>5412</v>
      </c>
      <c r="R19" s="118">
        <v>5398</v>
      </c>
      <c r="S19" s="120">
        <f>R19</f>
        <v>5398</v>
      </c>
      <c r="T19" s="120">
        <f>S19</f>
        <v>5398</v>
      </c>
      <c r="U19" s="119">
        <f>T19</f>
        <v>5398</v>
      </c>
    </row>
    <row r="20" spans="1:21" ht="27" customHeight="1" thickTop="1">
      <c r="A20" s="94" t="s">
        <v>178</v>
      </c>
      <c r="B20" s="95" t="s">
        <v>9</v>
      </c>
      <c r="C20" s="110">
        <v>13872</v>
      </c>
      <c r="D20" s="110">
        <v>13413</v>
      </c>
      <c r="E20" s="110">
        <v>16051</v>
      </c>
      <c r="F20" s="111">
        <f>SUM(C20:E20)</f>
        <v>43336</v>
      </c>
      <c r="G20" s="110">
        <v>16844</v>
      </c>
      <c r="H20" s="110">
        <v>15419</v>
      </c>
      <c r="I20" s="110">
        <v>17847</v>
      </c>
      <c r="J20" s="111">
        <f>SUM(G20:I20)</f>
        <v>50110</v>
      </c>
      <c r="K20" s="111">
        <f>SUM(J20,F20)</f>
        <v>93446</v>
      </c>
      <c r="L20" s="110">
        <v>15876</v>
      </c>
      <c r="M20" s="110">
        <v>16441</v>
      </c>
      <c r="N20" s="110">
        <v>16599</v>
      </c>
      <c r="O20" s="111">
        <f>SUM(L20:N20)</f>
        <v>48916</v>
      </c>
      <c r="P20" s="110">
        <v>18173</v>
      </c>
      <c r="Q20" s="110">
        <v>18242</v>
      </c>
      <c r="R20" s="110">
        <v>18110</v>
      </c>
      <c r="S20" s="111">
        <f>SUM(P20:R20)</f>
        <v>54525</v>
      </c>
      <c r="T20" s="111">
        <f>SUM(S20,O20)</f>
        <v>103441</v>
      </c>
      <c r="U20" s="132">
        <f>SUM(T20,K20)</f>
        <v>196887</v>
      </c>
    </row>
    <row r="21" spans="1:21" ht="27" customHeight="1">
      <c r="A21" s="94" t="s">
        <v>179</v>
      </c>
      <c r="B21" s="97" t="s">
        <v>10</v>
      </c>
      <c r="C21" s="113">
        <v>13501</v>
      </c>
      <c r="D21" s="113">
        <v>12274</v>
      </c>
      <c r="E21" s="113">
        <v>14037</v>
      </c>
      <c r="F21" s="114">
        <f>SUM(C21:E21)</f>
        <v>39812</v>
      </c>
      <c r="G21" s="113">
        <v>14992</v>
      </c>
      <c r="H21" s="113">
        <v>15005</v>
      </c>
      <c r="I21" s="113">
        <v>15508</v>
      </c>
      <c r="J21" s="115">
        <f>SUM(G21:I21)</f>
        <v>45505</v>
      </c>
      <c r="K21" s="115">
        <f>SUM(J21,F21)</f>
        <v>85317</v>
      </c>
      <c r="L21" s="113">
        <v>16085</v>
      </c>
      <c r="M21" s="113">
        <v>16321</v>
      </c>
      <c r="N21" s="113">
        <v>13384</v>
      </c>
      <c r="O21" s="115">
        <f>SUM(L21:N21)</f>
        <v>45790</v>
      </c>
      <c r="P21" s="113">
        <v>16764</v>
      </c>
      <c r="Q21" s="113">
        <v>17026</v>
      </c>
      <c r="R21" s="113">
        <v>17576</v>
      </c>
      <c r="S21" s="115">
        <f>SUM(P21:R21)</f>
        <v>51366</v>
      </c>
      <c r="T21" s="115">
        <f>SUM(S21,O21)</f>
        <v>97156</v>
      </c>
      <c r="U21" s="115">
        <f>SUM(T21,K21)</f>
        <v>182473</v>
      </c>
    </row>
    <row r="22" spans="1:21" ht="27" customHeight="1">
      <c r="A22" s="96"/>
      <c r="B22" s="98" t="s">
        <v>15</v>
      </c>
      <c r="C22" s="110">
        <v>12130</v>
      </c>
      <c r="D22" s="110">
        <v>10917</v>
      </c>
      <c r="E22" s="110">
        <v>12595</v>
      </c>
      <c r="F22" s="111">
        <f>SUM(C22:E22)</f>
        <v>35642</v>
      </c>
      <c r="G22" s="110">
        <v>13492</v>
      </c>
      <c r="H22" s="110">
        <v>13303</v>
      </c>
      <c r="I22" s="110">
        <v>14045</v>
      </c>
      <c r="J22" s="111">
        <f>SUM(G22:I22)</f>
        <v>40840</v>
      </c>
      <c r="K22" s="111">
        <f>SUM(J22,F22)</f>
        <v>76482</v>
      </c>
      <c r="L22" s="110">
        <v>14424</v>
      </c>
      <c r="M22" s="110">
        <v>15001</v>
      </c>
      <c r="N22" s="110">
        <v>11986</v>
      </c>
      <c r="O22" s="111">
        <f>SUM(L22:N22)</f>
        <v>41411</v>
      </c>
      <c r="P22" s="110">
        <v>15203</v>
      </c>
      <c r="Q22" s="110">
        <v>15424</v>
      </c>
      <c r="R22" s="110">
        <v>16289</v>
      </c>
      <c r="S22" s="111">
        <f>SUM(P22:R22)</f>
        <v>46916</v>
      </c>
      <c r="T22" s="111">
        <f>SUM(S22,O22)</f>
        <v>88327</v>
      </c>
      <c r="U22" s="111">
        <f>SUM(T22,K22)</f>
        <v>164809</v>
      </c>
    </row>
    <row r="23" spans="1:21" ht="27" customHeight="1">
      <c r="A23" s="96"/>
      <c r="B23" s="98" t="s">
        <v>16</v>
      </c>
      <c r="C23" s="110">
        <v>1371</v>
      </c>
      <c r="D23" s="110">
        <v>1357</v>
      </c>
      <c r="E23" s="110">
        <v>1442</v>
      </c>
      <c r="F23" s="111">
        <f>SUM(C23:E23)</f>
        <v>4170</v>
      </c>
      <c r="G23" s="110">
        <v>1500</v>
      </c>
      <c r="H23" s="110">
        <v>1702</v>
      </c>
      <c r="I23" s="110">
        <v>1463</v>
      </c>
      <c r="J23" s="111">
        <f>SUM(G23:I23)</f>
        <v>4665</v>
      </c>
      <c r="K23" s="111">
        <f>SUM(J23,F23)</f>
        <v>8835</v>
      </c>
      <c r="L23" s="110">
        <v>1661</v>
      </c>
      <c r="M23" s="110">
        <v>1320</v>
      </c>
      <c r="N23" s="110">
        <v>1398</v>
      </c>
      <c r="O23" s="111">
        <f>SUM(L23:N23)</f>
        <v>4379</v>
      </c>
      <c r="P23" s="110">
        <v>1561</v>
      </c>
      <c r="Q23" s="110">
        <v>1602</v>
      </c>
      <c r="R23" s="110">
        <v>1287</v>
      </c>
      <c r="S23" s="111">
        <f>SUM(P23:R23)</f>
        <v>4450</v>
      </c>
      <c r="T23" s="111">
        <f>SUM(S23,O23)</f>
        <v>8829</v>
      </c>
      <c r="U23" s="111">
        <f>SUM(T23,K23)</f>
        <v>17664</v>
      </c>
    </row>
    <row r="24" spans="1:21" ht="27" customHeight="1" thickBot="1">
      <c r="A24" s="101"/>
      <c r="B24" s="100" t="s">
        <v>11</v>
      </c>
      <c r="C24" s="118">
        <v>12029</v>
      </c>
      <c r="D24" s="118">
        <v>12454</v>
      </c>
      <c r="E24" s="118">
        <v>13840</v>
      </c>
      <c r="F24" s="119">
        <f>E24</f>
        <v>13840</v>
      </c>
      <c r="G24" s="118">
        <v>14032</v>
      </c>
      <c r="H24" s="118">
        <v>13791</v>
      </c>
      <c r="I24" s="118">
        <v>15296</v>
      </c>
      <c r="J24" s="120">
        <f>I24</f>
        <v>15296</v>
      </c>
      <c r="K24" s="119">
        <f>SUM(F24+J24)</f>
        <v>29136</v>
      </c>
      <c r="L24" s="118">
        <v>14331</v>
      </c>
      <c r="M24" s="118">
        <v>13401</v>
      </c>
      <c r="N24" s="118">
        <v>15670</v>
      </c>
      <c r="O24" s="120">
        <f>N24</f>
        <v>15670</v>
      </c>
      <c r="P24" s="118">
        <v>16108</v>
      </c>
      <c r="Q24" s="118">
        <v>16325</v>
      </c>
      <c r="R24" s="118">
        <v>16018</v>
      </c>
      <c r="S24" s="120">
        <f>R24</f>
        <v>16018</v>
      </c>
      <c r="T24" s="120">
        <f>S24</f>
        <v>16018</v>
      </c>
      <c r="U24" s="119">
        <f>T24</f>
        <v>16018</v>
      </c>
    </row>
    <row r="25" spans="1:21" ht="27" customHeight="1" thickTop="1">
      <c r="A25" s="94" t="s">
        <v>180</v>
      </c>
      <c r="B25" s="95" t="s">
        <v>9</v>
      </c>
      <c r="C25" s="110">
        <v>4204</v>
      </c>
      <c r="D25" s="110">
        <v>3663</v>
      </c>
      <c r="E25" s="110">
        <v>5991</v>
      </c>
      <c r="F25" s="111">
        <f>SUM(C25:E25)</f>
        <v>13858</v>
      </c>
      <c r="G25" s="110">
        <v>5448</v>
      </c>
      <c r="H25" s="110">
        <v>5227</v>
      </c>
      <c r="I25" s="110">
        <v>4636</v>
      </c>
      <c r="J25" s="111">
        <f>SUM(G25:I25)</f>
        <v>15311</v>
      </c>
      <c r="K25" s="111">
        <f>SUM(J25,F25)</f>
        <v>29169</v>
      </c>
      <c r="L25" s="110">
        <v>4546</v>
      </c>
      <c r="M25" s="110">
        <v>3229</v>
      </c>
      <c r="N25" s="110">
        <v>3447</v>
      </c>
      <c r="O25" s="111">
        <f>SUM(L25:N25)</f>
        <v>11222</v>
      </c>
      <c r="P25" s="110">
        <v>3047</v>
      </c>
      <c r="Q25" s="110">
        <v>2889</v>
      </c>
      <c r="R25" s="110">
        <v>4056</v>
      </c>
      <c r="S25" s="111">
        <f>SUM(P25:R25)</f>
        <v>9992</v>
      </c>
      <c r="T25" s="111">
        <f>SUM(S25,O25)</f>
        <v>21214</v>
      </c>
      <c r="U25" s="111">
        <f>SUM(T25,K25)</f>
        <v>50383</v>
      </c>
    </row>
    <row r="26" spans="1:21" ht="27" customHeight="1">
      <c r="A26" s="96"/>
      <c r="B26" s="97" t="s">
        <v>10</v>
      </c>
      <c r="C26" s="113">
        <v>2882</v>
      </c>
      <c r="D26" s="113">
        <v>2653</v>
      </c>
      <c r="E26" s="113">
        <v>3780</v>
      </c>
      <c r="F26" s="114">
        <f>SUM(C26:E26)</f>
        <v>9315</v>
      </c>
      <c r="G26" s="113">
        <v>3877</v>
      </c>
      <c r="H26" s="113">
        <v>3523</v>
      </c>
      <c r="I26" s="113">
        <v>3186</v>
      </c>
      <c r="J26" s="115">
        <f>SUM(G26:I26)</f>
        <v>10586</v>
      </c>
      <c r="K26" s="114">
        <f>SUM(K27:K28)</f>
        <v>19901</v>
      </c>
      <c r="L26" s="113">
        <v>3469</v>
      </c>
      <c r="M26" s="113">
        <v>2558</v>
      </c>
      <c r="N26" s="113">
        <v>2536</v>
      </c>
      <c r="O26" s="115">
        <f>SUM(L26:N26)</f>
        <v>8563</v>
      </c>
      <c r="P26" s="113">
        <v>2570</v>
      </c>
      <c r="Q26" s="113">
        <v>3024</v>
      </c>
      <c r="R26" s="113">
        <v>3499</v>
      </c>
      <c r="S26" s="114">
        <f>SUM(S27:S28)</f>
        <v>9093</v>
      </c>
      <c r="T26" s="115">
        <f>SUM(S26,O26)</f>
        <v>17656</v>
      </c>
      <c r="U26" s="115">
        <f>SUM(T26,K26)</f>
        <v>37557</v>
      </c>
    </row>
    <row r="27" spans="1:21" ht="27" customHeight="1">
      <c r="A27" s="96"/>
      <c r="B27" s="98" t="s">
        <v>15</v>
      </c>
      <c r="C27" s="110">
        <v>2735</v>
      </c>
      <c r="D27" s="110">
        <v>2436</v>
      </c>
      <c r="E27" s="110">
        <v>3481</v>
      </c>
      <c r="F27" s="111">
        <f>SUM(C27:E27)</f>
        <v>8652</v>
      </c>
      <c r="G27" s="110">
        <v>3590</v>
      </c>
      <c r="H27" s="110">
        <v>3289</v>
      </c>
      <c r="I27" s="110">
        <v>2902</v>
      </c>
      <c r="J27" s="111">
        <f>SUM(G27:I27)</f>
        <v>9781</v>
      </c>
      <c r="K27" s="111">
        <f>SUM(F27+J27)</f>
        <v>18433</v>
      </c>
      <c r="L27" s="110">
        <v>3103</v>
      </c>
      <c r="M27" s="110">
        <v>2326</v>
      </c>
      <c r="N27" s="110">
        <v>2311</v>
      </c>
      <c r="O27" s="111">
        <f>SUM(L27:N27)</f>
        <v>7740</v>
      </c>
      <c r="P27" s="110">
        <v>2339</v>
      </c>
      <c r="Q27" s="110">
        <v>2808</v>
      </c>
      <c r="R27" s="110">
        <v>3209</v>
      </c>
      <c r="S27" s="111">
        <f>SUM(P27:R27)</f>
        <v>8356</v>
      </c>
      <c r="T27" s="111">
        <f>SUM(S27,O27)</f>
        <v>16096</v>
      </c>
      <c r="U27" s="111">
        <f>SUM(T27,K27)</f>
        <v>34529</v>
      </c>
    </row>
    <row r="28" spans="1:21" ht="27" customHeight="1">
      <c r="A28" s="96"/>
      <c r="B28" s="98" t="s">
        <v>16</v>
      </c>
      <c r="C28" s="110">
        <v>147</v>
      </c>
      <c r="D28" s="110">
        <v>217</v>
      </c>
      <c r="E28" s="110">
        <v>299</v>
      </c>
      <c r="F28" s="111">
        <f>SUM(C28:E28)</f>
        <v>663</v>
      </c>
      <c r="G28" s="110">
        <v>287</v>
      </c>
      <c r="H28" s="110">
        <v>234</v>
      </c>
      <c r="I28" s="110">
        <v>284</v>
      </c>
      <c r="J28" s="111">
        <f>SUM(G28:I28)</f>
        <v>805</v>
      </c>
      <c r="K28" s="111">
        <f>SUM(F28+J28)</f>
        <v>1468</v>
      </c>
      <c r="L28" s="110">
        <v>366</v>
      </c>
      <c r="M28" s="110">
        <v>232</v>
      </c>
      <c r="N28" s="110">
        <v>225</v>
      </c>
      <c r="O28" s="111">
        <f>SUM(L28:N28)</f>
        <v>823</v>
      </c>
      <c r="P28" s="110">
        <v>231</v>
      </c>
      <c r="Q28" s="110">
        <v>216</v>
      </c>
      <c r="R28" s="110">
        <v>290</v>
      </c>
      <c r="S28" s="111">
        <f>SUM(P28:R28)</f>
        <v>737</v>
      </c>
      <c r="T28" s="111">
        <f>SUM(S28,O28)</f>
        <v>1560</v>
      </c>
      <c r="U28" s="111">
        <f>SUM(T28,K28)</f>
        <v>3028</v>
      </c>
    </row>
    <row r="29" spans="1:21" ht="27" customHeight="1" thickBot="1">
      <c r="A29" s="99"/>
      <c r="B29" s="100" t="s">
        <v>11</v>
      </c>
      <c r="C29" s="118">
        <v>2934</v>
      </c>
      <c r="D29" s="118">
        <v>2305</v>
      </c>
      <c r="E29" s="118">
        <v>2819</v>
      </c>
      <c r="F29" s="119">
        <f>E29</f>
        <v>2819</v>
      </c>
      <c r="G29" s="118">
        <v>2980</v>
      </c>
      <c r="H29" s="118">
        <v>2944</v>
      </c>
      <c r="I29" s="118">
        <v>2859</v>
      </c>
      <c r="J29" s="120">
        <f>I29</f>
        <v>2859</v>
      </c>
      <c r="K29" s="119">
        <f>SUM(F29+J29)</f>
        <v>5678</v>
      </c>
      <c r="L29" s="118">
        <v>2589</v>
      </c>
      <c r="M29" s="118">
        <v>2539</v>
      </c>
      <c r="N29" s="118">
        <v>2983</v>
      </c>
      <c r="O29" s="120">
        <f>N29</f>
        <v>2983</v>
      </c>
      <c r="P29" s="118">
        <v>2836</v>
      </c>
      <c r="Q29" s="118">
        <v>1909</v>
      </c>
      <c r="R29" s="118">
        <v>1895</v>
      </c>
      <c r="S29" s="120">
        <f>R29</f>
        <v>1895</v>
      </c>
      <c r="T29" s="120">
        <f>S29</f>
        <v>1895</v>
      </c>
      <c r="U29" s="119">
        <f>T29</f>
        <v>1895</v>
      </c>
    </row>
    <row r="30" spans="1:21" ht="27" customHeight="1" thickTop="1">
      <c r="A30" s="94" t="s">
        <v>181</v>
      </c>
      <c r="B30" s="95" t="s">
        <v>9</v>
      </c>
      <c r="C30" s="110">
        <v>72082</v>
      </c>
      <c r="D30" s="110">
        <v>66428</v>
      </c>
      <c r="E30" s="110">
        <v>77095</v>
      </c>
      <c r="F30" s="111">
        <f>SUM(C30:E30)</f>
        <v>215605</v>
      </c>
      <c r="G30" s="110">
        <v>73623</v>
      </c>
      <c r="H30" s="110">
        <v>76392</v>
      </c>
      <c r="I30" s="110">
        <v>77969</v>
      </c>
      <c r="J30" s="111">
        <f>SUM(G30:I30)</f>
        <v>227984</v>
      </c>
      <c r="K30" s="111">
        <f>SUM(J30,F30)</f>
        <v>443589</v>
      </c>
      <c r="L30" s="110">
        <v>78491</v>
      </c>
      <c r="M30" s="110">
        <v>73992</v>
      </c>
      <c r="N30" s="110">
        <v>71487</v>
      </c>
      <c r="O30" s="111">
        <f>SUM(L30:N30)</f>
        <v>223970</v>
      </c>
      <c r="P30" s="110">
        <v>79641</v>
      </c>
      <c r="Q30" s="110">
        <v>67811</v>
      </c>
      <c r="R30" s="110">
        <v>73929</v>
      </c>
      <c r="S30" s="111">
        <f>SUM(P30:R30)</f>
        <v>221381</v>
      </c>
      <c r="T30" s="111">
        <f>SUM(S30,O30)</f>
        <v>445351</v>
      </c>
      <c r="U30" s="111">
        <f>SUM(T30,K30)</f>
        <v>888940</v>
      </c>
    </row>
    <row r="31" spans="1:21" ht="27" customHeight="1">
      <c r="A31" s="96"/>
      <c r="B31" s="97" t="s">
        <v>10</v>
      </c>
      <c r="C31" s="113">
        <v>70847</v>
      </c>
      <c r="D31" s="113">
        <v>70890</v>
      </c>
      <c r="E31" s="113">
        <v>76349</v>
      </c>
      <c r="F31" s="114">
        <f>SUM(C31:E31)</f>
        <v>218086</v>
      </c>
      <c r="G31" s="113">
        <v>71533</v>
      </c>
      <c r="H31" s="113">
        <v>77278</v>
      </c>
      <c r="I31" s="113">
        <v>78050</v>
      </c>
      <c r="J31" s="115">
        <f>SUM(G31:I31)</f>
        <v>226861</v>
      </c>
      <c r="K31" s="115">
        <f>SUM(J31,F31)</f>
        <v>444947</v>
      </c>
      <c r="L31" s="113">
        <v>75672</v>
      </c>
      <c r="M31" s="113">
        <v>69774</v>
      </c>
      <c r="N31" s="113">
        <v>70433</v>
      </c>
      <c r="O31" s="115">
        <f>SUM(L31:N31)</f>
        <v>215879</v>
      </c>
      <c r="P31" s="113">
        <v>78097</v>
      </c>
      <c r="Q31" s="113">
        <v>74999</v>
      </c>
      <c r="R31" s="113">
        <v>72616</v>
      </c>
      <c r="S31" s="115">
        <f>SUM(P31:R31)</f>
        <v>225712</v>
      </c>
      <c r="T31" s="115">
        <f>SUM(S31,O31)</f>
        <v>441591</v>
      </c>
      <c r="U31" s="115">
        <f>SUM(T31,K31)</f>
        <v>886538</v>
      </c>
    </row>
    <row r="32" spans="1:21" ht="27" customHeight="1">
      <c r="A32" s="96"/>
      <c r="B32" s="98" t="s">
        <v>15</v>
      </c>
      <c r="C32" s="110">
        <v>33912</v>
      </c>
      <c r="D32" s="110">
        <v>34292</v>
      </c>
      <c r="E32" s="110">
        <v>38014</v>
      </c>
      <c r="F32" s="111">
        <f>SUM(C32:E32)</f>
        <v>106218</v>
      </c>
      <c r="G32" s="110">
        <v>36409</v>
      </c>
      <c r="H32" s="110">
        <v>38568</v>
      </c>
      <c r="I32" s="110">
        <v>38595</v>
      </c>
      <c r="J32" s="111">
        <f>SUM(G32:I32)</f>
        <v>113572</v>
      </c>
      <c r="K32" s="111">
        <f>SUM(F32+J32)</f>
        <v>219790</v>
      </c>
      <c r="L32" s="110">
        <v>38035</v>
      </c>
      <c r="M32" s="110">
        <v>36219</v>
      </c>
      <c r="N32" s="110">
        <v>36194</v>
      </c>
      <c r="O32" s="111">
        <f>SUM(L32:N32)</f>
        <v>110448</v>
      </c>
      <c r="P32" s="110">
        <v>41453</v>
      </c>
      <c r="Q32" s="110">
        <v>40583</v>
      </c>
      <c r="R32" s="110">
        <v>37799</v>
      </c>
      <c r="S32" s="111">
        <f>SUM(P32:R32)</f>
        <v>119835</v>
      </c>
      <c r="T32" s="111">
        <f>SUM(S32,O32)</f>
        <v>230283</v>
      </c>
      <c r="U32" s="111">
        <f>SUM(T32,K32)</f>
        <v>450073</v>
      </c>
    </row>
    <row r="33" spans="1:22" ht="27" customHeight="1">
      <c r="A33" s="96"/>
      <c r="B33" s="98" t="s">
        <v>16</v>
      </c>
      <c r="C33" s="110">
        <v>36935</v>
      </c>
      <c r="D33" s="110">
        <v>36598</v>
      </c>
      <c r="E33" s="110">
        <v>38335</v>
      </c>
      <c r="F33" s="111">
        <f>SUM(C33:E33)</f>
        <v>111868</v>
      </c>
      <c r="G33" s="110">
        <v>35124</v>
      </c>
      <c r="H33" s="110">
        <v>38710</v>
      </c>
      <c r="I33" s="110">
        <v>39455</v>
      </c>
      <c r="J33" s="111">
        <f>SUM(G33:I33)</f>
        <v>113289</v>
      </c>
      <c r="K33" s="111">
        <f>SUM(F33+J33)</f>
        <v>225157</v>
      </c>
      <c r="L33" s="110">
        <v>37637</v>
      </c>
      <c r="M33" s="110">
        <v>33555</v>
      </c>
      <c r="N33" s="110">
        <v>34239</v>
      </c>
      <c r="O33" s="111">
        <f>SUM(L33:N33)</f>
        <v>105431</v>
      </c>
      <c r="P33" s="110">
        <v>36644</v>
      </c>
      <c r="Q33" s="110">
        <v>34416</v>
      </c>
      <c r="R33" s="110">
        <v>34817</v>
      </c>
      <c r="S33" s="111">
        <f>SUM(P33:R33)</f>
        <v>105877</v>
      </c>
      <c r="T33" s="111">
        <f>SUM(S33,O33)</f>
        <v>211308</v>
      </c>
      <c r="U33" s="111">
        <f>SUM(T33,K33)</f>
        <v>436465</v>
      </c>
    </row>
    <row r="34" spans="1:22" ht="27" customHeight="1" thickBot="1">
      <c r="A34" s="99"/>
      <c r="B34" s="100" t="s">
        <v>11</v>
      </c>
      <c r="C34" s="118">
        <v>20894</v>
      </c>
      <c r="D34" s="118">
        <v>16338</v>
      </c>
      <c r="E34" s="118">
        <v>17014</v>
      </c>
      <c r="F34" s="119">
        <f>E34</f>
        <v>17014</v>
      </c>
      <c r="G34" s="118">
        <v>36409</v>
      </c>
      <c r="H34" s="118">
        <v>18095</v>
      </c>
      <c r="I34" s="118">
        <v>17935</v>
      </c>
      <c r="J34" s="120">
        <f>I34</f>
        <v>17935</v>
      </c>
      <c r="K34" s="119">
        <f>SUM(F34+J34)</f>
        <v>34949</v>
      </c>
      <c r="L34" s="118">
        <v>20690</v>
      </c>
      <c r="M34" s="118">
        <v>24841</v>
      </c>
      <c r="N34" s="118">
        <v>25835</v>
      </c>
      <c r="O34" s="120">
        <f>N34</f>
        <v>25835</v>
      </c>
      <c r="P34" s="118">
        <v>27310</v>
      </c>
      <c r="Q34" s="118">
        <v>20054</v>
      </c>
      <c r="R34" s="118">
        <v>21304</v>
      </c>
      <c r="S34" s="120">
        <f>R34</f>
        <v>21304</v>
      </c>
      <c r="T34" s="120">
        <f>S34</f>
        <v>21304</v>
      </c>
      <c r="U34" s="119">
        <f>T34</f>
        <v>21304</v>
      </c>
    </row>
    <row r="35" spans="1:22" ht="27" hidden="1" customHeight="1">
      <c r="A35" s="94" t="s">
        <v>182</v>
      </c>
      <c r="B35" s="95" t="s">
        <v>9</v>
      </c>
      <c r="C35" s="121"/>
      <c r="D35" s="121"/>
      <c r="E35" s="121"/>
      <c r="F35" s="121" t="e">
        <f>SUM(F5+#REF!+F10+F15+F25+#REF!+#REF!+#REF!+#REF!+#REF!+F20)</f>
        <v>#REF!</v>
      </c>
      <c r="G35" s="121"/>
      <c r="H35" s="121"/>
      <c r="I35" s="121"/>
      <c r="J35" s="121" t="e">
        <f>SUM(J5+#REF!+J10+J15+J25+#REF!+#REF!+#REF!+#REF!+#REF!+J20)</f>
        <v>#REF!</v>
      </c>
      <c r="K35" s="121" t="e">
        <f>SUM(K5+#REF!+K10+K15+K25+#REF!+#REF!+#REF!+#REF!+#REF!+K20)</f>
        <v>#REF!</v>
      </c>
      <c r="L35" s="121"/>
      <c r="M35" s="121"/>
      <c r="N35" s="121"/>
      <c r="O35" s="121" t="e">
        <f>SUM(O5+#REF!+O10+O15+O25+#REF!+#REF!+#REF!+#REF!+#REF!+O20)</f>
        <v>#REF!</v>
      </c>
      <c r="P35" s="121"/>
      <c r="Q35" s="121"/>
      <c r="R35" s="121"/>
      <c r="S35" s="121" t="e">
        <f>SUM(S5+#REF!+S10+S15+S25+#REF!+#REF!+#REF!+#REF!+#REF!+S20)</f>
        <v>#REF!</v>
      </c>
      <c r="T35" s="122"/>
      <c r="U35" s="122"/>
    </row>
    <row r="36" spans="1:22" ht="27" hidden="1" customHeight="1">
      <c r="A36" s="96"/>
      <c r="B36" s="97" t="s">
        <v>10</v>
      </c>
      <c r="C36" s="121"/>
      <c r="D36" s="121"/>
      <c r="E36" s="121"/>
      <c r="F36" s="121" t="e">
        <f>SUM(F6+#REF!+F11+F16+F26+#REF!+#REF!+#REF!+#REF!+#REF!+F21)</f>
        <v>#REF!</v>
      </c>
      <c r="G36" s="121"/>
      <c r="H36" s="121"/>
      <c r="I36" s="121"/>
      <c r="J36" s="121" t="e">
        <f>SUM(J6+#REF!+J11+J16+J26+#REF!+#REF!+#REF!+#REF!+#REF!+J21)</f>
        <v>#REF!</v>
      </c>
      <c r="K36" s="121" t="e">
        <f>SUM(K6+#REF!+K11+K16+K26+#REF!+#REF!+#REF!+#REF!+#REF!+K21)</f>
        <v>#REF!</v>
      </c>
      <c r="L36" s="121"/>
      <c r="M36" s="121"/>
      <c r="N36" s="121"/>
      <c r="O36" s="121" t="e">
        <f>SUM(O6+#REF!+O11+O16+O26+#REF!+#REF!+#REF!+#REF!+#REF!+O21)</f>
        <v>#REF!</v>
      </c>
      <c r="P36" s="121"/>
      <c r="Q36" s="121"/>
      <c r="R36" s="121"/>
      <c r="S36" s="121" t="e">
        <f>SUM(S6+#REF!+S11+S16+S26+#REF!+#REF!+#REF!+#REF!+#REF!+S21)</f>
        <v>#REF!</v>
      </c>
      <c r="T36" s="122"/>
      <c r="U36" s="122"/>
    </row>
    <row r="37" spans="1:22" ht="27" hidden="1" customHeight="1">
      <c r="A37" s="96"/>
      <c r="B37" s="98" t="s">
        <v>15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2" ht="27" hidden="1" customHeight="1">
      <c r="A38" s="96"/>
      <c r="B38" s="98" t="s">
        <v>16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2" ht="27" customHeight="1" thickTop="1">
      <c r="A39" s="94" t="s">
        <v>13</v>
      </c>
      <c r="B39" s="95" t="s">
        <v>9</v>
      </c>
      <c r="C39" s="110">
        <v>7822</v>
      </c>
      <c r="D39" s="110">
        <v>7454</v>
      </c>
      <c r="E39" s="110">
        <v>8465</v>
      </c>
      <c r="F39" s="111">
        <f>SUM(C39:E39)</f>
        <v>23741</v>
      </c>
      <c r="G39" s="110">
        <v>8297</v>
      </c>
      <c r="H39" s="110">
        <v>8013</v>
      </c>
      <c r="I39" s="110">
        <v>8135</v>
      </c>
      <c r="J39" s="111">
        <f>SUM(G39:I39)</f>
        <v>24445</v>
      </c>
      <c r="K39" s="111">
        <f>SUM(J39,F39)</f>
        <v>48186</v>
      </c>
      <c r="L39" s="110">
        <v>8372</v>
      </c>
      <c r="M39" s="110">
        <v>7720</v>
      </c>
      <c r="N39" s="110">
        <v>7986</v>
      </c>
      <c r="O39" s="111">
        <f>SUM(L39:N39)</f>
        <v>24078</v>
      </c>
      <c r="P39" s="110">
        <v>8178</v>
      </c>
      <c r="Q39" s="110">
        <v>8111</v>
      </c>
      <c r="R39" s="110">
        <v>7605</v>
      </c>
      <c r="S39" s="111">
        <f>SUM(P39:R39)</f>
        <v>23894</v>
      </c>
      <c r="T39" s="111">
        <f>SUM(S39,O39)</f>
        <v>47972</v>
      </c>
      <c r="U39" s="111">
        <f>SUM(T39,K39)</f>
        <v>96158</v>
      </c>
    </row>
    <row r="40" spans="1:22" ht="27" customHeight="1">
      <c r="A40" s="96"/>
      <c r="B40" s="97" t="s">
        <v>10</v>
      </c>
      <c r="C40" s="113">
        <v>7032</v>
      </c>
      <c r="D40" s="113">
        <v>6805</v>
      </c>
      <c r="E40" s="113">
        <v>7430</v>
      </c>
      <c r="F40" s="114">
        <f>SUM(C40:E40)</f>
        <v>21267</v>
      </c>
      <c r="G40" s="113">
        <v>7253</v>
      </c>
      <c r="H40" s="113">
        <v>7078</v>
      </c>
      <c r="I40" s="113">
        <v>7201</v>
      </c>
      <c r="J40" s="115">
        <f>SUM(G40:I40)</f>
        <v>21532</v>
      </c>
      <c r="K40" s="115">
        <f>SUM(J40,F40)</f>
        <v>42799</v>
      </c>
      <c r="L40" s="113">
        <v>7307</v>
      </c>
      <c r="M40" s="113">
        <v>6921</v>
      </c>
      <c r="N40" s="113">
        <v>7109</v>
      </c>
      <c r="O40" s="115">
        <f>SUM(L40:N40)</f>
        <v>21337</v>
      </c>
      <c r="P40" s="113">
        <v>7297</v>
      </c>
      <c r="Q40" s="113">
        <v>6964</v>
      </c>
      <c r="R40" s="113">
        <v>6883</v>
      </c>
      <c r="S40" s="115">
        <f>SUM(P40:R40)</f>
        <v>21144</v>
      </c>
      <c r="T40" s="115">
        <f>SUM(S40,O40)</f>
        <v>42481</v>
      </c>
      <c r="U40" s="115">
        <f>SUM(T40,K40)</f>
        <v>85280</v>
      </c>
    </row>
    <row r="41" spans="1:22" ht="27" customHeight="1">
      <c r="A41" s="96"/>
      <c r="B41" s="98" t="s">
        <v>15</v>
      </c>
      <c r="C41" s="110">
        <v>3665</v>
      </c>
      <c r="D41" s="110">
        <v>3471</v>
      </c>
      <c r="E41" s="110">
        <v>3789</v>
      </c>
      <c r="F41" s="111">
        <f>SUM(C41:E41)</f>
        <v>10925</v>
      </c>
      <c r="G41" s="110">
        <v>3671</v>
      </c>
      <c r="H41" s="110">
        <v>3531</v>
      </c>
      <c r="I41" s="110">
        <v>3598</v>
      </c>
      <c r="J41" s="111">
        <f>SUM(G41:I41)</f>
        <v>10800</v>
      </c>
      <c r="K41" s="111">
        <f>SUM(J41,F41)</f>
        <v>21725</v>
      </c>
      <c r="L41" s="110">
        <v>3621</v>
      </c>
      <c r="M41" s="110">
        <v>3403</v>
      </c>
      <c r="N41" s="110">
        <v>3497</v>
      </c>
      <c r="O41" s="111">
        <f>SUM(L41:N41)</f>
        <v>10521</v>
      </c>
      <c r="P41" s="110">
        <v>3858</v>
      </c>
      <c r="Q41" s="110">
        <v>3897</v>
      </c>
      <c r="R41" s="110">
        <v>4069</v>
      </c>
      <c r="S41" s="111">
        <f>SUM(P41:R41)</f>
        <v>11824</v>
      </c>
      <c r="T41" s="111">
        <f>SUM(S41,O41)</f>
        <v>22345</v>
      </c>
      <c r="U41" s="111">
        <f>SUM(T41,K41)</f>
        <v>44070</v>
      </c>
    </row>
    <row r="42" spans="1:22" ht="27" customHeight="1">
      <c r="A42" s="96"/>
      <c r="B42" s="98" t="s">
        <v>16</v>
      </c>
      <c r="C42" s="110">
        <v>3367</v>
      </c>
      <c r="D42" s="110">
        <v>3334</v>
      </c>
      <c r="E42" s="110">
        <v>3641</v>
      </c>
      <c r="F42" s="111">
        <f>SUM(C42:E42)</f>
        <v>10342</v>
      </c>
      <c r="G42" s="110">
        <v>3582</v>
      </c>
      <c r="H42" s="110">
        <v>3547</v>
      </c>
      <c r="I42" s="110">
        <v>3603</v>
      </c>
      <c r="J42" s="111">
        <f>SUM(G42:I42)</f>
        <v>10732</v>
      </c>
      <c r="K42" s="111">
        <f>SUM(J42,F42)</f>
        <v>21074</v>
      </c>
      <c r="L42" s="110">
        <v>3686</v>
      </c>
      <c r="M42" s="110">
        <v>3518</v>
      </c>
      <c r="N42" s="110">
        <v>3612</v>
      </c>
      <c r="O42" s="111">
        <f>SUM(L42:N42)</f>
        <v>10816</v>
      </c>
      <c r="P42" s="110">
        <v>3439</v>
      </c>
      <c r="Q42" s="110">
        <v>3067</v>
      </c>
      <c r="R42" s="110">
        <v>2814</v>
      </c>
      <c r="S42" s="111">
        <f>SUM(P42:R42)</f>
        <v>9320</v>
      </c>
      <c r="T42" s="111">
        <f>SUM(S42,O42)</f>
        <v>20136</v>
      </c>
      <c r="U42" s="111">
        <f>SUM(T42,K42)</f>
        <v>41210</v>
      </c>
    </row>
    <row r="43" spans="1:22" ht="27" customHeight="1" thickBot="1">
      <c r="A43" s="102"/>
      <c r="B43" s="103" t="s">
        <v>11</v>
      </c>
      <c r="C43" s="123">
        <v>3439</v>
      </c>
      <c r="D43" s="123">
        <v>3276</v>
      </c>
      <c r="E43" s="123">
        <v>3305</v>
      </c>
      <c r="F43" s="124">
        <f>E43</f>
        <v>3305</v>
      </c>
      <c r="G43" s="123">
        <v>3462</v>
      </c>
      <c r="H43" s="123">
        <v>3547</v>
      </c>
      <c r="I43" s="123">
        <v>3631</v>
      </c>
      <c r="J43" s="125">
        <f>I43</f>
        <v>3631</v>
      </c>
      <c r="K43" s="124">
        <f>SUM(J43,F43)</f>
        <v>6936</v>
      </c>
      <c r="L43" s="123">
        <v>3802</v>
      </c>
      <c r="M43" s="123">
        <v>3785</v>
      </c>
      <c r="N43" s="123">
        <v>3855</v>
      </c>
      <c r="O43" s="125">
        <f>N43</f>
        <v>3855</v>
      </c>
      <c r="P43" s="123">
        <v>3861</v>
      </c>
      <c r="Q43" s="123">
        <v>4235</v>
      </c>
      <c r="R43" s="123">
        <v>4176</v>
      </c>
      <c r="S43" s="125">
        <f>R43</f>
        <v>4176</v>
      </c>
      <c r="T43" s="125">
        <f>S43</f>
        <v>4176</v>
      </c>
      <c r="U43" s="125">
        <f>T43</f>
        <v>4176</v>
      </c>
    </row>
    <row r="44" spans="1:22" s="104" customFormat="1" ht="20.25" customHeight="1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5"/>
    </row>
    <row r="45" spans="1:22" s="104" customFormat="1" ht="20.25" customHeight="1">
      <c r="A45" s="106" t="s">
        <v>183</v>
      </c>
      <c r="B45" s="106" t="s">
        <v>184</v>
      </c>
      <c r="C45" s="127">
        <f>C5+C10+C15+C25+C30+C20+C39</f>
        <v>176794</v>
      </c>
      <c r="D45" s="127">
        <f t="shared" ref="D45:U48" si="0">D5+D10+D15+D25+D30+D20+D39</f>
        <v>160735</v>
      </c>
      <c r="E45" s="127">
        <f t="shared" si="0"/>
        <v>188992</v>
      </c>
      <c r="F45" s="127">
        <f t="shared" si="0"/>
        <v>526521</v>
      </c>
      <c r="G45" s="127">
        <f t="shared" si="0"/>
        <v>184623</v>
      </c>
      <c r="H45" s="127">
        <f t="shared" si="0"/>
        <v>181555</v>
      </c>
      <c r="I45" s="127">
        <f t="shared" si="0"/>
        <v>185437</v>
      </c>
      <c r="J45" s="127">
        <f t="shared" si="0"/>
        <v>551615</v>
      </c>
      <c r="K45" s="127">
        <f t="shared" si="0"/>
        <v>1078136</v>
      </c>
      <c r="L45" s="127">
        <f t="shared" si="0"/>
        <v>180983</v>
      </c>
      <c r="M45" s="127">
        <f t="shared" si="0"/>
        <v>170108</v>
      </c>
      <c r="N45" s="127">
        <f t="shared" si="0"/>
        <v>167737</v>
      </c>
      <c r="O45" s="127">
        <f t="shared" si="0"/>
        <v>518828</v>
      </c>
      <c r="P45" s="127">
        <f t="shared" si="0"/>
        <v>181274</v>
      </c>
      <c r="Q45" s="127">
        <f t="shared" si="0"/>
        <v>175942</v>
      </c>
      <c r="R45" s="127">
        <f t="shared" si="0"/>
        <v>182056</v>
      </c>
      <c r="S45" s="127">
        <f t="shared" si="0"/>
        <v>539272</v>
      </c>
      <c r="T45" s="127">
        <f t="shared" si="0"/>
        <v>1058100</v>
      </c>
      <c r="U45" s="127">
        <f t="shared" si="0"/>
        <v>2136236</v>
      </c>
      <c r="V45" s="107"/>
    </row>
    <row r="46" spans="1:22" s="104" customFormat="1" ht="20.25" customHeight="1">
      <c r="A46" s="106"/>
      <c r="B46" s="106" t="s">
        <v>185</v>
      </c>
      <c r="C46" s="127">
        <f t="shared" ref="C46:R48" si="1">C6+C11+C16+C26+C31+C21+C40</f>
        <v>153498</v>
      </c>
      <c r="D46" s="127">
        <f t="shared" si="1"/>
        <v>149316</v>
      </c>
      <c r="E46" s="127">
        <f t="shared" si="1"/>
        <v>167134</v>
      </c>
      <c r="F46" s="127">
        <f t="shared" si="1"/>
        <v>469948</v>
      </c>
      <c r="G46" s="127">
        <f t="shared" si="1"/>
        <v>158464</v>
      </c>
      <c r="H46" s="127">
        <f t="shared" si="1"/>
        <v>163031</v>
      </c>
      <c r="I46" s="127">
        <f t="shared" si="1"/>
        <v>165902</v>
      </c>
      <c r="J46" s="127">
        <f t="shared" si="1"/>
        <v>487397</v>
      </c>
      <c r="K46" s="127">
        <f t="shared" si="1"/>
        <v>957345</v>
      </c>
      <c r="L46" s="127">
        <f t="shared" si="1"/>
        <v>163474</v>
      </c>
      <c r="M46" s="127">
        <f t="shared" si="1"/>
        <v>148340</v>
      </c>
      <c r="N46" s="127">
        <f t="shared" si="1"/>
        <v>148093</v>
      </c>
      <c r="O46" s="127">
        <f t="shared" si="1"/>
        <v>459907</v>
      </c>
      <c r="P46" s="127">
        <f t="shared" si="1"/>
        <v>160337</v>
      </c>
      <c r="Q46" s="127">
        <f t="shared" si="1"/>
        <v>164036</v>
      </c>
      <c r="R46" s="127">
        <f t="shared" si="1"/>
        <v>159915</v>
      </c>
      <c r="S46" s="127">
        <f t="shared" si="0"/>
        <v>484288</v>
      </c>
      <c r="T46" s="127">
        <f t="shared" si="0"/>
        <v>944195</v>
      </c>
      <c r="U46" s="127">
        <f t="shared" si="0"/>
        <v>1901540</v>
      </c>
      <c r="V46" s="107"/>
    </row>
    <row r="47" spans="1:22" s="104" customFormat="1" ht="20.25" customHeight="1">
      <c r="A47" s="106"/>
      <c r="B47" s="106" t="s">
        <v>186</v>
      </c>
      <c r="C47" s="127">
        <f t="shared" si="1"/>
        <v>98745</v>
      </c>
      <c r="D47" s="127">
        <f t="shared" si="0"/>
        <v>94194</v>
      </c>
      <c r="E47" s="127">
        <f t="shared" si="0"/>
        <v>109018</v>
      </c>
      <c r="F47" s="127">
        <f t="shared" si="0"/>
        <v>301957</v>
      </c>
      <c r="G47" s="127">
        <f t="shared" si="0"/>
        <v>103697</v>
      </c>
      <c r="H47" s="127">
        <f t="shared" si="0"/>
        <v>104961</v>
      </c>
      <c r="I47" s="127">
        <f t="shared" si="0"/>
        <v>106964</v>
      </c>
      <c r="J47" s="127">
        <f t="shared" si="0"/>
        <v>315622</v>
      </c>
      <c r="K47" s="127">
        <f t="shared" si="0"/>
        <v>617579</v>
      </c>
      <c r="L47" s="127">
        <f t="shared" si="0"/>
        <v>108481</v>
      </c>
      <c r="M47" s="127">
        <f t="shared" si="0"/>
        <v>99800</v>
      </c>
      <c r="N47" s="127">
        <f t="shared" si="0"/>
        <v>99065</v>
      </c>
      <c r="O47" s="127">
        <f t="shared" si="0"/>
        <v>307346</v>
      </c>
      <c r="P47" s="127">
        <f t="shared" si="0"/>
        <v>109040</v>
      </c>
      <c r="Q47" s="127">
        <f t="shared" si="0"/>
        <v>115168</v>
      </c>
      <c r="R47" s="127">
        <f t="shared" si="0"/>
        <v>110429</v>
      </c>
      <c r="S47" s="127">
        <f t="shared" si="0"/>
        <v>334637</v>
      </c>
      <c r="T47" s="127">
        <f t="shared" si="0"/>
        <v>641983</v>
      </c>
      <c r="U47" s="127">
        <f t="shared" si="0"/>
        <v>1259562</v>
      </c>
      <c r="V47" s="107"/>
    </row>
    <row r="48" spans="1:22" s="104" customFormat="1" ht="20.25" customHeight="1">
      <c r="A48" s="106"/>
      <c r="B48" s="106" t="s">
        <v>187</v>
      </c>
      <c r="C48" s="127">
        <f t="shared" si="1"/>
        <v>54753</v>
      </c>
      <c r="D48" s="127">
        <f t="shared" si="0"/>
        <v>55122</v>
      </c>
      <c r="E48" s="127">
        <f t="shared" si="0"/>
        <v>58116</v>
      </c>
      <c r="F48" s="127">
        <f t="shared" si="0"/>
        <v>167991</v>
      </c>
      <c r="G48" s="127">
        <f t="shared" si="0"/>
        <v>54767</v>
      </c>
      <c r="H48" s="127">
        <f t="shared" si="0"/>
        <v>58070</v>
      </c>
      <c r="I48" s="127">
        <f t="shared" si="0"/>
        <v>58938</v>
      </c>
      <c r="J48" s="127">
        <f t="shared" si="0"/>
        <v>171775</v>
      </c>
      <c r="K48" s="127">
        <f t="shared" si="0"/>
        <v>339766</v>
      </c>
      <c r="L48" s="127">
        <f t="shared" si="0"/>
        <v>54993</v>
      </c>
      <c r="M48" s="127">
        <f t="shared" si="0"/>
        <v>48540</v>
      </c>
      <c r="N48" s="127">
        <f t="shared" si="0"/>
        <v>49028</v>
      </c>
      <c r="O48" s="127">
        <f t="shared" si="0"/>
        <v>152561</v>
      </c>
      <c r="P48" s="127">
        <f t="shared" si="0"/>
        <v>51297</v>
      </c>
      <c r="Q48" s="127">
        <f t="shared" si="0"/>
        <v>48868</v>
      </c>
      <c r="R48" s="127">
        <f t="shared" si="0"/>
        <v>49486</v>
      </c>
      <c r="S48" s="127">
        <f t="shared" si="0"/>
        <v>149651</v>
      </c>
      <c r="T48" s="127">
        <f t="shared" si="0"/>
        <v>302212</v>
      </c>
      <c r="U48" s="127">
        <f t="shared" si="0"/>
        <v>641978</v>
      </c>
      <c r="V48" s="107"/>
    </row>
    <row r="49" spans="1:22" s="104" customFormat="1" ht="12" customHeight="1">
      <c r="A49" s="106"/>
      <c r="B49" s="106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2" s="104" customFormat="1" ht="20.25" customHeight="1">
      <c r="A50" s="106"/>
      <c r="B50" s="106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08"/>
    </row>
    <row r="51" spans="1:22" s="104" customFormat="1" ht="20.25" customHeight="1">
      <c r="A51" s="106"/>
      <c r="B51" s="106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</row>
    <row r="52" spans="1:22" s="104" customFormat="1" ht="20.25" customHeight="1">
      <c r="A52" s="106"/>
      <c r="B52" s="106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</row>
    <row r="53" spans="1:22" s="104" customFormat="1" ht="20.25" customHeight="1">
      <c r="A53" s="106"/>
      <c r="B53" s="106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</row>
    <row r="54" spans="1:22" s="104" customFormat="1" ht="8.25" customHeight="1">
      <c r="A54" s="106"/>
      <c r="B54" s="106"/>
      <c r="C54" s="129"/>
      <c r="D54" s="129"/>
      <c r="E54" s="129"/>
      <c r="F54" s="129"/>
      <c r="G54" s="129"/>
      <c r="H54" s="129"/>
      <c r="I54" s="129"/>
      <c r="J54" s="129"/>
      <c r="K54" s="130"/>
      <c r="L54" s="129"/>
      <c r="M54" s="129"/>
      <c r="N54" s="129"/>
      <c r="O54" s="129"/>
      <c r="P54" s="129"/>
      <c r="Q54" s="129"/>
      <c r="R54" s="129"/>
      <c r="S54" s="129"/>
      <c r="T54" s="130"/>
      <c r="U54" s="130"/>
    </row>
    <row r="55" spans="1:22" s="104" customFormat="1" ht="20.25" customHeight="1">
      <c r="A55" s="106"/>
      <c r="B55" s="106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2" s="104" customFormat="1" ht="20.25" customHeight="1">
      <c r="A56" s="106"/>
      <c r="B56" s="106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2" s="104" customFormat="1" ht="20.25" customHeight="1">
      <c r="A57" s="106"/>
      <c r="B57" s="106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1:22" s="104" customFormat="1" ht="20.25" customHeight="1">
      <c r="A58" s="106"/>
      <c r="B58" s="106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2" ht="20.25" customHeight="1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22"/>
      <c r="U59" s="122"/>
    </row>
    <row r="61" spans="1:22" ht="20.25" customHeight="1">
      <c r="J61" s="109"/>
      <c r="O61" s="109"/>
      <c r="S61" s="109"/>
    </row>
    <row r="62" spans="1:22" ht="20.25" customHeight="1">
      <c r="J62" s="109"/>
      <c r="O62" s="109"/>
      <c r="S62" s="109"/>
    </row>
    <row r="63" spans="1:22" ht="20.25" customHeight="1">
      <c r="J63" s="109"/>
      <c r="O63" s="109"/>
      <c r="S63" s="109"/>
    </row>
    <row r="64" spans="1:22" ht="20.25" customHeight="1">
      <c r="J64" s="109"/>
      <c r="O64" s="109"/>
      <c r="S64" s="109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zoomScaleNormal="10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V5" sqref="V5"/>
    </sheetView>
  </sheetViews>
  <sheetFormatPr defaultRowHeight="20.25" customHeight="1"/>
  <cols>
    <col min="1" max="1" width="10.109375" style="6" customWidth="1"/>
    <col min="2" max="2" width="7.6640625" style="6" bestFit="1" customWidth="1"/>
    <col min="3" max="5" width="8.44140625" style="6" customWidth="1"/>
    <col min="6" max="6" width="10.6640625" style="6" customWidth="1"/>
    <col min="7" max="9" width="8.44140625" style="6" customWidth="1"/>
    <col min="10" max="11" width="10.6640625" style="6" customWidth="1"/>
    <col min="12" max="14" width="8.44140625" style="6" customWidth="1"/>
    <col min="15" max="15" width="10.6640625" style="6" customWidth="1"/>
    <col min="16" max="18" width="9" style="6" customWidth="1"/>
    <col min="19" max="21" width="9.77734375" style="6" customWidth="1"/>
    <col min="22" max="16384" width="8.88671875" style="6"/>
  </cols>
  <sheetData>
    <row r="1" spans="1:21" ht="14.25" customHeight="1">
      <c r="F1" s="55"/>
      <c r="J1" s="55"/>
      <c r="K1" s="55"/>
      <c r="O1" s="55"/>
      <c r="S1" s="55"/>
      <c r="T1" s="55"/>
      <c r="U1" s="55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55"/>
      <c r="J3" s="55"/>
      <c r="K3" s="55"/>
      <c r="O3" s="55"/>
      <c r="S3" s="55"/>
      <c r="U3" s="67" t="s">
        <v>25</v>
      </c>
    </row>
    <row r="4" spans="1:21" ht="30.75" customHeight="1" thickBot="1">
      <c r="A4" s="3" t="s">
        <v>1</v>
      </c>
      <c r="B4" s="4" t="s">
        <v>2</v>
      </c>
      <c r="C4" s="5" t="s">
        <v>161</v>
      </c>
      <c r="D4" s="5" t="s">
        <v>162</v>
      </c>
      <c r="E4" s="5" t="s">
        <v>163</v>
      </c>
      <c r="F4" s="20" t="s">
        <v>3</v>
      </c>
      <c r="G4" s="5" t="s">
        <v>164</v>
      </c>
      <c r="H4" s="5" t="s">
        <v>165</v>
      </c>
      <c r="I4" s="5" t="s">
        <v>166</v>
      </c>
      <c r="J4" s="20" t="s">
        <v>4</v>
      </c>
      <c r="K4" s="20" t="s">
        <v>5</v>
      </c>
      <c r="L4" s="5" t="s">
        <v>167</v>
      </c>
      <c r="M4" s="5" t="s">
        <v>168</v>
      </c>
      <c r="N4" s="5" t="s">
        <v>169</v>
      </c>
      <c r="O4" s="20" t="s">
        <v>6</v>
      </c>
      <c r="P4" s="5" t="s">
        <v>170</v>
      </c>
      <c r="Q4" s="5" t="s">
        <v>195</v>
      </c>
      <c r="R4" s="5" t="s">
        <v>196</v>
      </c>
      <c r="S4" s="20" t="s">
        <v>7</v>
      </c>
      <c r="T4" s="20" t="s">
        <v>8</v>
      </c>
      <c r="U4" s="20" t="s">
        <v>172</v>
      </c>
    </row>
    <row r="5" spans="1:21" ht="27" customHeight="1" thickTop="1">
      <c r="A5" s="7" t="s">
        <v>17</v>
      </c>
      <c r="B5" s="14" t="s">
        <v>9</v>
      </c>
      <c r="C5" s="8">
        <v>47784</v>
      </c>
      <c r="D5" s="8">
        <v>46630</v>
      </c>
      <c r="E5" s="8">
        <v>48960</v>
      </c>
      <c r="F5" s="21">
        <f>SUM(C5:E5)</f>
        <v>143374</v>
      </c>
      <c r="G5" s="8">
        <v>48662</v>
      </c>
      <c r="H5" s="8">
        <v>46974</v>
      </c>
      <c r="I5" s="8">
        <v>50017</v>
      </c>
      <c r="J5" s="21">
        <f>SUM(G5:I5)</f>
        <v>145653</v>
      </c>
      <c r="K5" s="21">
        <f>SUM(J5,F5)</f>
        <v>289027</v>
      </c>
      <c r="L5" s="8">
        <v>49930</v>
      </c>
      <c r="M5" s="8">
        <v>48223</v>
      </c>
      <c r="N5" s="8">
        <v>50594</v>
      </c>
      <c r="O5" s="21">
        <f>SUM(L5:N5)</f>
        <v>148747</v>
      </c>
      <c r="P5" s="8">
        <v>48701</v>
      </c>
      <c r="Q5" s="8">
        <v>48890</v>
      </c>
      <c r="R5" s="8">
        <v>45259</v>
      </c>
      <c r="S5" s="21">
        <f>SUM(P5:R5)</f>
        <v>142850</v>
      </c>
      <c r="T5" s="47">
        <f>SUM(S5,O5)</f>
        <v>291597</v>
      </c>
      <c r="U5" s="47">
        <f>SUM(T5,K5)</f>
        <v>580624</v>
      </c>
    </row>
    <row r="6" spans="1:21" ht="27" customHeight="1">
      <c r="A6" s="9"/>
      <c r="B6" s="24" t="s">
        <v>10</v>
      </c>
      <c r="C6" s="25">
        <v>31406</v>
      </c>
      <c r="D6" s="25">
        <v>31916</v>
      </c>
      <c r="E6" s="25">
        <v>34080</v>
      </c>
      <c r="F6" s="36">
        <f>SUM(C6:E6)</f>
        <v>97402</v>
      </c>
      <c r="G6" s="25">
        <v>32817</v>
      </c>
      <c r="H6" s="25">
        <v>32018</v>
      </c>
      <c r="I6" s="25">
        <v>35415</v>
      </c>
      <c r="J6" s="51">
        <f>SUM(G6:I6)</f>
        <v>100250</v>
      </c>
      <c r="K6" s="36">
        <f>SUM(K7:K8)</f>
        <v>197652</v>
      </c>
      <c r="L6" s="25">
        <v>34175</v>
      </c>
      <c r="M6" s="25">
        <v>34577</v>
      </c>
      <c r="N6" s="25">
        <v>35539</v>
      </c>
      <c r="O6" s="51">
        <f>SUM(L6:N6)</f>
        <v>104291</v>
      </c>
      <c r="P6" s="25">
        <v>34187</v>
      </c>
      <c r="Q6" s="25">
        <v>33853</v>
      </c>
      <c r="R6" s="25">
        <v>32586</v>
      </c>
      <c r="S6" s="51">
        <f>SUM(P6:R6)</f>
        <v>100626</v>
      </c>
      <c r="T6" s="53">
        <f>SUM(S6,O6)</f>
        <v>204917</v>
      </c>
      <c r="U6" s="53">
        <f>SUM(T6,K6)</f>
        <v>402569</v>
      </c>
    </row>
    <row r="7" spans="1:21" ht="27" customHeight="1">
      <c r="A7" s="9"/>
      <c r="B7" s="15" t="s">
        <v>15</v>
      </c>
      <c r="C7" s="8">
        <v>26811</v>
      </c>
      <c r="D7" s="8">
        <v>26525</v>
      </c>
      <c r="E7" s="8">
        <v>28838</v>
      </c>
      <c r="F7" s="21">
        <f>SUM(C7:E7)</f>
        <v>82174</v>
      </c>
      <c r="G7" s="8">
        <v>27748</v>
      </c>
      <c r="H7" s="8">
        <v>27183</v>
      </c>
      <c r="I7" s="8">
        <v>30578</v>
      </c>
      <c r="J7" s="21">
        <f>SUM(G7:I7)</f>
        <v>85509</v>
      </c>
      <c r="K7" s="21">
        <f>SUM(F7+J7)</f>
        <v>167683</v>
      </c>
      <c r="L7" s="8">
        <v>29662</v>
      </c>
      <c r="M7" s="8">
        <v>29515</v>
      </c>
      <c r="N7" s="8">
        <v>30748</v>
      </c>
      <c r="O7" s="21">
        <f>SUM(L7:N7)</f>
        <v>89925</v>
      </c>
      <c r="P7" s="8">
        <v>28779</v>
      </c>
      <c r="Q7" s="8">
        <v>29349</v>
      </c>
      <c r="R7" s="8">
        <v>28269</v>
      </c>
      <c r="S7" s="21">
        <f>SUM(P7:R7)</f>
        <v>86397</v>
      </c>
      <c r="T7" s="39">
        <f>SUM(S7,O7)</f>
        <v>176322</v>
      </c>
      <c r="U7" s="39">
        <f>SUM(T7,K7)</f>
        <v>344005</v>
      </c>
    </row>
    <row r="8" spans="1:21" ht="27" customHeight="1">
      <c r="A8" s="9"/>
      <c r="B8" s="15" t="s">
        <v>16</v>
      </c>
      <c r="C8" s="8">
        <v>4595</v>
      </c>
      <c r="D8" s="8">
        <v>5391</v>
      </c>
      <c r="E8" s="8">
        <v>5242</v>
      </c>
      <c r="F8" s="21">
        <f>SUM(C8:E8)</f>
        <v>15228</v>
      </c>
      <c r="G8" s="8">
        <v>5069</v>
      </c>
      <c r="H8" s="8">
        <v>4835</v>
      </c>
      <c r="I8" s="8">
        <v>4837</v>
      </c>
      <c r="J8" s="21">
        <f>SUM(G8:I8)</f>
        <v>14741</v>
      </c>
      <c r="K8" s="21">
        <f>SUM(F8+J8)</f>
        <v>29969</v>
      </c>
      <c r="L8" s="8">
        <v>4513</v>
      </c>
      <c r="M8" s="8">
        <v>5062</v>
      </c>
      <c r="N8" s="8">
        <v>4791</v>
      </c>
      <c r="O8" s="21">
        <f>SUM(L8:N8)</f>
        <v>14366</v>
      </c>
      <c r="P8" s="8">
        <v>5408</v>
      </c>
      <c r="Q8" s="8">
        <v>4504</v>
      </c>
      <c r="R8" s="8">
        <v>4317</v>
      </c>
      <c r="S8" s="21">
        <f>SUM(P8:R8)</f>
        <v>14229</v>
      </c>
      <c r="T8" s="21">
        <f>SUM(S8,O8)</f>
        <v>28595</v>
      </c>
      <c r="U8" s="21">
        <f>SUM(T8,K8)</f>
        <v>58564</v>
      </c>
    </row>
    <row r="9" spans="1:21" ht="27" customHeight="1" thickBot="1">
      <c r="A9" s="69"/>
      <c r="B9" s="70" t="s">
        <v>11</v>
      </c>
      <c r="C9" s="71">
        <v>13637</v>
      </c>
      <c r="D9" s="71">
        <v>13385</v>
      </c>
      <c r="E9" s="71">
        <v>12713</v>
      </c>
      <c r="F9" s="72">
        <f>E9</f>
        <v>12713</v>
      </c>
      <c r="G9" s="71">
        <v>13553</v>
      </c>
      <c r="H9" s="71">
        <v>13505</v>
      </c>
      <c r="I9" s="71">
        <v>13996</v>
      </c>
      <c r="J9" s="68">
        <f>I9</f>
        <v>13996</v>
      </c>
      <c r="K9" s="68">
        <f>J9</f>
        <v>13996</v>
      </c>
      <c r="L9" s="71">
        <v>14870</v>
      </c>
      <c r="M9" s="71">
        <v>14934</v>
      </c>
      <c r="N9" s="71">
        <v>15191</v>
      </c>
      <c r="O9" s="68">
        <f>N9</f>
        <v>15191</v>
      </c>
      <c r="P9" s="71">
        <v>15593</v>
      </c>
      <c r="Q9" s="71">
        <v>16024</v>
      </c>
      <c r="R9" s="71">
        <v>15525</v>
      </c>
      <c r="S9" s="68">
        <f>R9</f>
        <v>15525</v>
      </c>
      <c r="T9" s="68">
        <f>S9</f>
        <v>15525</v>
      </c>
      <c r="U9" s="72">
        <f>T9</f>
        <v>15525</v>
      </c>
    </row>
    <row r="10" spans="1:21" ht="27" customHeight="1" thickTop="1">
      <c r="A10" s="7" t="s">
        <v>19</v>
      </c>
      <c r="B10" s="14" t="s">
        <v>9</v>
      </c>
      <c r="C10" s="8">
        <v>20560</v>
      </c>
      <c r="D10" s="8">
        <v>18961</v>
      </c>
      <c r="E10" s="8">
        <v>19579</v>
      </c>
      <c r="F10" s="21">
        <f>SUM(C10:E10)</f>
        <v>59100</v>
      </c>
      <c r="G10" s="8">
        <v>20265</v>
      </c>
      <c r="H10" s="8">
        <v>19362</v>
      </c>
      <c r="I10" s="8">
        <v>19960</v>
      </c>
      <c r="J10" s="21">
        <f>SUM(G10:I10)</f>
        <v>59587</v>
      </c>
      <c r="K10" s="21">
        <f>SUM(J10,F10)</f>
        <v>118687</v>
      </c>
      <c r="L10" s="8">
        <v>18891</v>
      </c>
      <c r="M10" s="8">
        <v>17534</v>
      </c>
      <c r="N10" s="8">
        <v>18886</v>
      </c>
      <c r="O10" s="21">
        <f>SUM(L10:N10)</f>
        <v>55311</v>
      </c>
      <c r="P10" s="8">
        <v>18618</v>
      </c>
      <c r="Q10" s="8">
        <v>20162</v>
      </c>
      <c r="R10" s="8">
        <v>18598</v>
      </c>
      <c r="S10" s="21">
        <f>SUM(P10:R10)</f>
        <v>57378</v>
      </c>
      <c r="T10" s="21">
        <f>SUM(S10,O10)</f>
        <v>112689</v>
      </c>
      <c r="U10" s="21">
        <f>SUM(T10,K10)</f>
        <v>231376</v>
      </c>
    </row>
    <row r="11" spans="1:21" ht="27" customHeight="1">
      <c r="A11" s="9"/>
      <c r="B11" s="24" t="s">
        <v>10</v>
      </c>
      <c r="C11" s="25">
        <v>16794</v>
      </c>
      <c r="D11" s="25">
        <v>16027</v>
      </c>
      <c r="E11" s="25">
        <v>16472</v>
      </c>
      <c r="F11" s="36">
        <f>SUM(C11:E11)</f>
        <v>49293</v>
      </c>
      <c r="G11" s="25">
        <v>16436</v>
      </c>
      <c r="H11" s="25">
        <v>16611</v>
      </c>
      <c r="I11" s="25">
        <v>16955</v>
      </c>
      <c r="J11" s="53">
        <f>SUM(G11:I11)</f>
        <v>50002</v>
      </c>
      <c r="K11" s="36">
        <f>SUM(K12:K13)</f>
        <v>99295</v>
      </c>
      <c r="L11" s="25">
        <v>16238</v>
      </c>
      <c r="M11" s="25">
        <v>15702</v>
      </c>
      <c r="N11" s="25">
        <v>16534</v>
      </c>
      <c r="O11" s="53">
        <f>SUM(L11:N11)</f>
        <v>48474</v>
      </c>
      <c r="P11" s="25">
        <v>15768</v>
      </c>
      <c r="Q11" s="25">
        <v>16098</v>
      </c>
      <c r="R11" s="25">
        <v>15467</v>
      </c>
      <c r="S11" s="36">
        <f>SUM(S12:S13)</f>
        <v>47333</v>
      </c>
      <c r="T11" s="53">
        <f>SUM(S11,O11)</f>
        <v>95807</v>
      </c>
      <c r="U11" s="53">
        <f>SUM(T11,K11)</f>
        <v>195102</v>
      </c>
    </row>
    <row r="12" spans="1:21" ht="27" customHeight="1">
      <c r="A12" s="9"/>
      <c r="B12" s="15" t="s">
        <v>15</v>
      </c>
      <c r="C12" s="8">
        <v>10038</v>
      </c>
      <c r="D12" s="8">
        <v>10040</v>
      </c>
      <c r="E12" s="8">
        <v>10269</v>
      </c>
      <c r="F12" s="21">
        <f>SUM(C12:E12)</f>
        <v>30347</v>
      </c>
      <c r="G12" s="8">
        <v>9994</v>
      </c>
      <c r="H12" s="8">
        <v>10100</v>
      </c>
      <c r="I12" s="8">
        <v>10294</v>
      </c>
      <c r="J12" s="39">
        <f>SUM(G12:I12)</f>
        <v>30388</v>
      </c>
      <c r="K12" s="21">
        <f>SUM(F12+J12)</f>
        <v>60735</v>
      </c>
      <c r="L12" s="8">
        <v>9702</v>
      </c>
      <c r="M12" s="8">
        <v>9751</v>
      </c>
      <c r="N12" s="8">
        <v>9969</v>
      </c>
      <c r="O12" s="39">
        <f>SUM(L12:N12)</f>
        <v>29422</v>
      </c>
      <c r="P12" s="8">
        <v>9160</v>
      </c>
      <c r="Q12" s="8">
        <v>9594</v>
      </c>
      <c r="R12" s="8">
        <v>8938</v>
      </c>
      <c r="S12" s="21">
        <f>SUM(P12:R12)</f>
        <v>27692</v>
      </c>
      <c r="T12" s="39">
        <f>SUM(S12,O12)</f>
        <v>57114</v>
      </c>
      <c r="U12" s="39">
        <f>SUM(T12,K12)</f>
        <v>117849</v>
      </c>
    </row>
    <row r="13" spans="1:21" ht="27" customHeight="1">
      <c r="A13" s="9"/>
      <c r="B13" s="15" t="s">
        <v>16</v>
      </c>
      <c r="C13" s="8">
        <v>6756</v>
      </c>
      <c r="D13" s="8">
        <v>5987</v>
      </c>
      <c r="E13" s="8">
        <v>6203</v>
      </c>
      <c r="F13" s="21">
        <f>SUM(C13:E13)</f>
        <v>18946</v>
      </c>
      <c r="G13" s="8">
        <v>6442</v>
      </c>
      <c r="H13" s="8">
        <v>6511</v>
      </c>
      <c r="I13" s="8">
        <v>6661</v>
      </c>
      <c r="J13" s="39">
        <f>SUM(G13:I13)</f>
        <v>19614</v>
      </c>
      <c r="K13" s="21">
        <f>SUM(F13+J13)</f>
        <v>38560</v>
      </c>
      <c r="L13" s="8">
        <v>6536</v>
      </c>
      <c r="M13" s="8">
        <v>5951</v>
      </c>
      <c r="N13" s="8">
        <v>6565</v>
      </c>
      <c r="O13" s="21">
        <f>SUM(L13:N13)</f>
        <v>19052</v>
      </c>
      <c r="P13" s="8">
        <v>6608</v>
      </c>
      <c r="Q13" s="8">
        <v>6504</v>
      </c>
      <c r="R13" s="8">
        <v>6529</v>
      </c>
      <c r="S13" s="21">
        <f>SUM(P13:R13)</f>
        <v>19641</v>
      </c>
      <c r="T13" s="21">
        <f>SUM(S13,O13)</f>
        <v>38693</v>
      </c>
      <c r="U13" s="21">
        <f>SUM(T13,K13)</f>
        <v>77253</v>
      </c>
    </row>
    <row r="14" spans="1:21" ht="27" customHeight="1" thickBot="1">
      <c r="A14" s="69"/>
      <c r="B14" s="70" t="s">
        <v>11</v>
      </c>
      <c r="C14" s="71">
        <v>7462</v>
      </c>
      <c r="D14" s="71">
        <v>7344</v>
      </c>
      <c r="E14" s="71">
        <v>7345</v>
      </c>
      <c r="F14" s="72">
        <f>E14</f>
        <v>7345</v>
      </c>
      <c r="G14" s="71">
        <v>7458</v>
      </c>
      <c r="H14" s="71">
        <v>7541</v>
      </c>
      <c r="I14" s="71">
        <v>7614</v>
      </c>
      <c r="J14" s="68">
        <f>I14</f>
        <v>7614</v>
      </c>
      <c r="K14" s="72">
        <f>SUM(F14+J14)</f>
        <v>14959</v>
      </c>
      <c r="L14" s="71">
        <v>8280</v>
      </c>
      <c r="M14" s="71">
        <v>8268</v>
      </c>
      <c r="N14" s="71">
        <v>8243</v>
      </c>
      <c r="O14" s="68">
        <f>N14</f>
        <v>8243</v>
      </c>
      <c r="P14" s="71">
        <v>8469</v>
      </c>
      <c r="Q14" s="71">
        <v>8953</v>
      </c>
      <c r="R14" s="71">
        <v>8775</v>
      </c>
      <c r="S14" s="68">
        <f>R14</f>
        <v>8775</v>
      </c>
      <c r="T14" s="68">
        <f>S14</f>
        <v>8775</v>
      </c>
      <c r="U14" s="72">
        <f>T14</f>
        <v>8775</v>
      </c>
    </row>
    <row r="15" spans="1:21" ht="27" customHeight="1" thickTop="1">
      <c r="A15" s="7" t="s">
        <v>18</v>
      </c>
      <c r="B15" s="14" t="s">
        <v>9</v>
      </c>
      <c r="C15" s="8">
        <v>9390</v>
      </c>
      <c r="D15" s="8">
        <v>9647</v>
      </c>
      <c r="E15" s="8">
        <v>11121</v>
      </c>
      <c r="F15" s="21">
        <f>SUM(C15:E15)</f>
        <v>30158</v>
      </c>
      <c r="G15" s="8">
        <v>10763</v>
      </c>
      <c r="H15" s="8">
        <v>10929</v>
      </c>
      <c r="I15" s="8">
        <v>10842</v>
      </c>
      <c r="J15" s="21">
        <f>SUM(G15:I15)</f>
        <v>32534</v>
      </c>
      <c r="K15" s="21">
        <f>SUM(J15,F15)</f>
        <v>62692</v>
      </c>
      <c r="L15" s="8">
        <v>10972</v>
      </c>
      <c r="M15" s="8">
        <v>10231</v>
      </c>
      <c r="N15" s="8">
        <v>11091</v>
      </c>
      <c r="O15" s="21">
        <f>SUM(L15:N15)</f>
        <v>32294</v>
      </c>
      <c r="P15" s="8">
        <v>8904</v>
      </c>
      <c r="Q15" s="8">
        <v>9100</v>
      </c>
      <c r="R15" s="8">
        <v>9064</v>
      </c>
      <c r="S15" s="21">
        <f>SUM(P15:R15)</f>
        <v>27068</v>
      </c>
      <c r="T15" s="21">
        <f>SUM(S15,O15)</f>
        <v>59362</v>
      </c>
      <c r="U15" s="21">
        <f>SUM(T15,K15)</f>
        <v>122054</v>
      </c>
    </row>
    <row r="16" spans="1:21" ht="27" customHeight="1">
      <c r="A16" s="9"/>
      <c r="B16" s="24" t="s">
        <v>10</v>
      </c>
      <c r="C16" s="25">
        <v>8822</v>
      </c>
      <c r="D16" s="25">
        <v>9584</v>
      </c>
      <c r="E16" s="25">
        <v>10702</v>
      </c>
      <c r="F16" s="36">
        <f>SUM(C16:E16)</f>
        <v>29108</v>
      </c>
      <c r="G16" s="25">
        <v>10935</v>
      </c>
      <c r="H16" s="25">
        <v>10738</v>
      </c>
      <c r="I16" s="25">
        <v>11745</v>
      </c>
      <c r="J16" s="51">
        <f>SUM(G16:I16)</f>
        <v>33418</v>
      </c>
      <c r="K16" s="36">
        <f>SUM(K17:K18)</f>
        <v>62526</v>
      </c>
      <c r="L16" s="25">
        <v>11375</v>
      </c>
      <c r="M16" s="25">
        <v>10090</v>
      </c>
      <c r="N16" s="25">
        <v>9976</v>
      </c>
      <c r="O16" s="51">
        <f>SUM(L16:N16)</f>
        <v>31441</v>
      </c>
      <c r="P16" s="25">
        <v>8886</v>
      </c>
      <c r="Q16" s="25">
        <v>8270</v>
      </c>
      <c r="R16" s="25">
        <v>9756</v>
      </c>
      <c r="S16" s="36">
        <f>SUM(S17:S18)</f>
        <v>26912</v>
      </c>
      <c r="T16" s="51">
        <f>SUM(S16,O16)</f>
        <v>58353</v>
      </c>
      <c r="U16" s="51">
        <f>SUM(T16,K16)</f>
        <v>120879</v>
      </c>
    </row>
    <row r="17" spans="1:21" ht="27" customHeight="1">
      <c r="A17" s="9"/>
      <c r="B17" s="15" t="s">
        <v>15</v>
      </c>
      <c r="C17" s="8">
        <v>5113</v>
      </c>
      <c r="D17" s="8">
        <v>5269</v>
      </c>
      <c r="E17" s="8">
        <v>5788</v>
      </c>
      <c r="F17" s="21">
        <f>SUM(C17:E17)</f>
        <v>16170</v>
      </c>
      <c r="G17" s="8">
        <v>6327</v>
      </c>
      <c r="H17" s="8">
        <v>6225</v>
      </c>
      <c r="I17" s="8">
        <v>7364</v>
      </c>
      <c r="J17" s="21">
        <f>SUM(G17:I17)</f>
        <v>19916</v>
      </c>
      <c r="K17" s="21">
        <f>SUM(F17+J17)</f>
        <v>36086</v>
      </c>
      <c r="L17" s="8">
        <v>7193</v>
      </c>
      <c r="M17" s="8">
        <v>6529</v>
      </c>
      <c r="N17" s="8">
        <v>5860</v>
      </c>
      <c r="O17" s="21">
        <f>SUM(L17:N17)</f>
        <v>19582</v>
      </c>
      <c r="P17" s="8">
        <v>5345</v>
      </c>
      <c r="Q17" s="8">
        <v>4670</v>
      </c>
      <c r="R17" s="8">
        <v>5026</v>
      </c>
      <c r="S17" s="21">
        <f>SUM(P17:R17)</f>
        <v>15041</v>
      </c>
      <c r="T17" s="21">
        <f>SUM(S17,O17)</f>
        <v>34623</v>
      </c>
      <c r="U17" s="21">
        <f>SUM(T17,K17)</f>
        <v>70709</v>
      </c>
    </row>
    <row r="18" spans="1:21" ht="27" customHeight="1">
      <c r="A18" s="9"/>
      <c r="B18" s="15" t="s">
        <v>16</v>
      </c>
      <c r="C18" s="8">
        <v>3709</v>
      </c>
      <c r="D18" s="8">
        <v>4315</v>
      </c>
      <c r="E18" s="8">
        <v>4914</v>
      </c>
      <c r="F18" s="21">
        <f>SUM(C18:E18)</f>
        <v>12938</v>
      </c>
      <c r="G18" s="8">
        <v>4608</v>
      </c>
      <c r="H18" s="8">
        <v>4513</v>
      </c>
      <c r="I18" s="8">
        <v>4381</v>
      </c>
      <c r="J18" s="21">
        <f>SUM(G18:I18)</f>
        <v>13502</v>
      </c>
      <c r="K18" s="21">
        <f>SUM(F18+J18)</f>
        <v>26440</v>
      </c>
      <c r="L18" s="8">
        <v>4182</v>
      </c>
      <c r="M18" s="8">
        <v>3561</v>
      </c>
      <c r="N18" s="8">
        <v>4116</v>
      </c>
      <c r="O18" s="21">
        <f>SUM(L18:N18)</f>
        <v>11859</v>
      </c>
      <c r="P18" s="8">
        <v>3541</v>
      </c>
      <c r="Q18" s="8">
        <v>3600</v>
      </c>
      <c r="R18" s="8">
        <v>4730</v>
      </c>
      <c r="S18" s="21">
        <f>SUM(P18:R18)</f>
        <v>11871</v>
      </c>
      <c r="T18" s="21">
        <f>SUM(S18,O18)</f>
        <v>23730</v>
      </c>
      <c r="U18" s="21">
        <f>SUM(T18,K18)</f>
        <v>50170</v>
      </c>
    </row>
    <row r="19" spans="1:21" ht="27" customHeight="1" thickBot="1">
      <c r="A19" s="69"/>
      <c r="B19" s="70" t="s">
        <v>11</v>
      </c>
      <c r="C19" s="71">
        <v>5962</v>
      </c>
      <c r="D19" s="71">
        <v>6042</v>
      </c>
      <c r="E19" s="71">
        <v>6427</v>
      </c>
      <c r="F19" s="72">
        <f>E19</f>
        <v>6427</v>
      </c>
      <c r="G19" s="71">
        <v>6205</v>
      </c>
      <c r="H19" s="71">
        <v>6312</v>
      </c>
      <c r="I19" s="71">
        <v>5314</v>
      </c>
      <c r="J19" s="68">
        <f>I19</f>
        <v>5314</v>
      </c>
      <c r="K19" s="72">
        <f>SUM(F19+J19)</f>
        <v>11741</v>
      </c>
      <c r="L19" s="71">
        <v>4869</v>
      </c>
      <c r="M19" s="71">
        <v>4996</v>
      </c>
      <c r="N19" s="71">
        <v>6120</v>
      </c>
      <c r="O19" s="68">
        <f>N19</f>
        <v>6120</v>
      </c>
      <c r="P19" s="71">
        <v>6140</v>
      </c>
      <c r="Q19" s="71">
        <v>6979</v>
      </c>
      <c r="R19" s="71">
        <v>6270</v>
      </c>
      <c r="S19" s="68">
        <f>R19</f>
        <v>6270</v>
      </c>
      <c r="T19" s="68">
        <f>S19</f>
        <v>6270</v>
      </c>
      <c r="U19" s="72">
        <f>T19</f>
        <v>6270</v>
      </c>
    </row>
    <row r="20" spans="1:21" ht="27" customHeight="1" thickTop="1">
      <c r="A20" s="7" t="s">
        <v>12</v>
      </c>
      <c r="B20" s="14" t="s">
        <v>9</v>
      </c>
      <c r="C20" s="8">
        <v>18782</v>
      </c>
      <c r="D20" s="8">
        <v>20144</v>
      </c>
      <c r="E20" s="8">
        <v>20861</v>
      </c>
      <c r="F20" s="21">
        <f>SUM(C20:E20)</f>
        <v>59787</v>
      </c>
      <c r="G20" s="8">
        <v>19536</v>
      </c>
      <c r="H20" s="8">
        <v>18006</v>
      </c>
      <c r="I20" s="8">
        <v>20841</v>
      </c>
      <c r="J20" s="21">
        <f>SUM(G20:I20)</f>
        <v>58383</v>
      </c>
      <c r="K20" s="39">
        <f>SUM(J20,F20)</f>
        <v>118170</v>
      </c>
      <c r="L20" s="8">
        <v>19881</v>
      </c>
      <c r="M20" s="8">
        <v>19845</v>
      </c>
      <c r="N20" s="8">
        <v>21826</v>
      </c>
      <c r="O20" s="21">
        <f>SUM(L20:N20)</f>
        <v>61552</v>
      </c>
      <c r="P20" s="8">
        <v>18337</v>
      </c>
      <c r="Q20" s="8">
        <v>19519</v>
      </c>
      <c r="R20" s="8">
        <v>20017</v>
      </c>
      <c r="S20" s="21">
        <f>SUM(P20:R20)</f>
        <v>57873</v>
      </c>
      <c r="T20" s="21">
        <f>SUM(S20,O20)</f>
        <v>119425</v>
      </c>
      <c r="U20" s="21">
        <f>SUM(T20,K20)</f>
        <v>237595</v>
      </c>
    </row>
    <row r="21" spans="1:21" ht="27" customHeight="1">
      <c r="A21" s="7"/>
      <c r="B21" s="24" t="s">
        <v>10</v>
      </c>
      <c r="C21" s="25">
        <v>17957</v>
      </c>
      <c r="D21" s="25">
        <v>19110</v>
      </c>
      <c r="E21" s="25">
        <v>18923</v>
      </c>
      <c r="F21" s="36">
        <f>SUM(C21:E21)</f>
        <v>55990</v>
      </c>
      <c r="G21" s="25">
        <v>18754</v>
      </c>
      <c r="H21" s="25">
        <v>18687</v>
      </c>
      <c r="I21" s="25">
        <v>20325</v>
      </c>
      <c r="J21" s="51">
        <f>SUM(G21:I21)</f>
        <v>57766</v>
      </c>
      <c r="K21" s="53">
        <f>SUM(J21,F21)</f>
        <v>113756</v>
      </c>
      <c r="L21" s="25">
        <v>20240</v>
      </c>
      <c r="M21" s="25">
        <v>21776</v>
      </c>
      <c r="N21" s="25">
        <v>20761</v>
      </c>
      <c r="O21" s="51">
        <f>SUM(L21:N21)</f>
        <v>62777</v>
      </c>
      <c r="P21" s="25">
        <v>18004</v>
      </c>
      <c r="Q21" s="25">
        <v>19499</v>
      </c>
      <c r="R21" s="25">
        <v>18106</v>
      </c>
      <c r="S21" s="36">
        <f>SUM(S22:S23)</f>
        <v>55609</v>
      </c>
      <c r="T21" s="51">
        <f>SUM(S21,O21)</f>
        <v>118386</v>
      </c>
      <c r="U21" s="51">
        <f>SUM(T21,K21)</f>
        <v>232142</v>
      </c>
    </row>
    <row r="22" spans="1:21" ht="27" customHeight="1">
      <c r="A22" s="9"/>
      <c r="B22" s="15" t="s">
        <v>15</v>
      </c>
      <c r="C22" s="8">
        <v>14533</v>
      </c>
      <c r="D22" s="8">
        <v>14712</v>
      </c>
      <c r="E22" s="8">
        <v>14578</v>
      </c>
      <c r="F22" s="21">
        <f>SUM(C22:E22)</f>
        <v>43823</v>
      </c>
      <c r="G22" s="8">
        <v>14355</v>
      </c>
      <c r="H22" s="8">
        <v>14125</v>
      </c>
      <c r="I22" s="8">
        <v>15953</v>
      </c>
      <c r="J22" s="21">
        <f>SUM(G22:I22)</f>
        <v>44433</v>
      </c>
      <c r="K22" s="21">
        <f>SUM(F22+J22)</f>
        <v>88256</v>
      </c>
      <c r="L22" s="8">
        <v>15527</v>
      </c>
      <c r="M22" s="8">
        <v>17431</v>
      </c>
      <c r="N22" s="8">
        <v>15692</v>
      </c>
      <c r="O22" s="21">
        <f>SUM(L22:N22)</f>
        <v>48650</v>
      </c>
      <c r="P22" s="8">
        <v>13208</v>
      </c>
      <c r="Q22" s="8">
        <v>14545</v>
      </c>
      <c r="R22" s="8">
        <v>13613</v>
      </c>
      <c r="S22" s="21">
        <f>SUM(P22:R22)</f>
        <v>41366</v>
      </c>
      <c r="T22" s="21">
        <f>SUM(S22,O22)</f>
        <v>90016</v>
      </c>
      <c r="U22" s="21">
        <f>SUM(T22,K22)</f>
        <v>178272</v>
      </c>
    </row>
    <row r="23" spans="1:21" ht="27" customHeight="1">
      <c r="A23" s="9"/>
      <c r="B23" s="15" t="s">
        <v>16</v>
      </c>
      <c r="C23" s="8">
        <v>3424</v>
      </c>
      <c r="D23" s="8">
        <v>4398</v>
      </c>
      <c r="E23" s="8">
        <v>4345</v>
      </c>
      <c r="F23" s="21">
        <f>SUM(C23:E23)</f>
        <v>12167</v>
      </c>
      <c r="G23" s="8">
        <v>4399</v>
      </c>
      <c r="H23" s="8">
        <v>4562</v>
      </c>
      <c r="I23" s="8">
        <v>4372</v>
      </c>
      <c r="J23" s="21">
        <f>SUM(G23:I23)</f>
        <v>13333</v>
      </c>
      <c r="K23" s="21">
        <f>SUM(F23+J23)</f>
        <v>25500</v>
      </c>
      <c r="L23" s="8">
        <v>4713</v>
      </c>
      <c r="M23" s="8">
        <v>4345</v>
      </c>
      <c r="N23" s="8">
        <v>5069</v>
      </c>
      <c r="O23" s="21">
        <f>SUM(L23:N23)</f>
        <v>14127</v>
      </c>
      <c r="P23" s="8">
        <v>4796</v>
      </c>
      <c r="Q23" s="8">
        <v>4954</v>
      </c>
      <c r="R23" s="8">
        <v>4493</v>
      </c>
      <c r="S23" s="21">
        <f>SUM(P23:R23)</f>
        <v>14243</v>
      </c>
      <c r="T23" s="21">
        <f>SUM(S23,O23)</f>
        <v>28370</v>
      </c>
      <c r="U23" s="21">
        <f>SUM(T23,K23)</f>
        <v>53870</v>
      </c>
    </row>
    <row r="24" spans="1:21" ht="27" customHeight="1" thickBot="1">
      <c r="A24" s="69"/>
      <c r="B24" s="70" t="s">
        <v>11</v>
      </c>
      <c r="C24" s="71">
        <v>13876</v>
      </c>
      <c r="D24" s="71">
        <v>14805</v>
      </c>
      <c r="E24" s="71">
        <v>16376</v>
      </c>
      <c r="F24" s="72">
        <f>E24</f>
        <v>16376</v>
      </c>
      <c r="G24" s="71">
        <v>16932</v>
      </c>
      <c r="H24" s="71">
        <v>16188</v>
      </c>
      <c r="I24" s="71">
        <v>16625</v>
      </c>
      <c r="J24" s="68">
        <f>I24</f>
        <v>16625</v>
      </c>
      <c r="K24" s="72">
        <f>SUM(F24+J24)</f>
        <v>33001</v>
      </c>
      <c r="L24" s="71">
        <v>16217</v>
      </c>
      <c r="M24" s="71">
        <v>14438</v>
      </c>
      <c r="N24" s="71">
        <v>15516</v>
      </c>
      <c r="O24" s="68">
        <f>N24</f>
        <v>15516</v>
      </c>
      <c r="P24" s="71">
        <v>15829</v>
      </c>
      <c r="Q24" s="71">
        <v>15792</v>
      </c>
      <c r="R24" s="71">
        <v>17653</v>
      </c>
      <c r="S24" s="68">
        <f>R24</f>
        <v>17653</v>
      </c>
      <c r="T24" s="68">
        <f>S24</f>
        <v>17653</v>
      </c>
      <c r="U24" s="72">
        <f>T24</f>
        <v>17653</v>
      </c>
    </row>
    <row r="25" spans="1:21" ht="27" customHeight="1" thickTop="1">
      <c r="A25" s="7" t="s">
        <v>14</v>
      </c>
      <c r="B25" s="14" t="s">
        <v>9</v>
      </c>
      <c r="C25" s="8">
        <v>4206</v>
      </c>
      <c r="D25" s="8">
        <v>4806</v>
      </c>
      <c r="E25" s="8">
        <v>5601</v>
      </c>
      <c r="F25" s="21">
        <f>SUM(C25:E25)</f>
        <v>14613</v>
      </c>
      <c r="G25" s="8">
        <v>5882</v>
      </c>
      <c r="H25" s="8">
        <v>5864</v>
      </c>
      <c r="I25" s="8">
        <v>5458</v>
      </c>
      <c r="J25" s="21">
        <f>SUM(G25:I25)</f>
        <v>17204</v>
      </c>
      <c r="K25" s="21">
        <f>SUM(J25,F25)</f>
        <v>31817</v>
      </c>
      <c r="L25" s="8">
        <v>5864</v>
      </c>
      <c r="M25" s="8">
        <v>4533</v>
      </c>
      <c r="N25" s="8">
        <v>4757</v>
      </c>
      <c r="O25" s="21">
        <f>SUM(L25:N25)</f>
        <v>15154</v>
      </c>
      <c r="P25" s="8">
        <v>3903</v>
      </c>
      <c r="Q25" s="8">
        <v>3335</v>
      </c>
      <c r="R25" s="8">
        <v>3686</v>
      </c>
      <c r="S25" s="21">
        <f>SUM(P25:R25)</f>
        <v>10924</v>
      </c>
      <c r="T25" s="21">
        <f>SUM(S25,O25)</f>
        <v>26078</v>
      </c>
      <c r="U25" s="21">
        <f>SUM(T25,K25)</f>
        <v>57895</v>
      </c>
    </row>
    <row r="26" spans="1:21" ht="27" customHeight="1">
      <c r="A26" s="9"/>
      <c r="B26" s="24" t="s">
        <v>10</v>
      </c>
      <c r="C26" s="25">
        <v>3588</v>
      </c>
      <c r="D26" s="25">
        <v>4220</v>
      </c>
      <c r="E26" s="25">
        <v>4618</v>
      </c>
      <c r="F26" s="36">
        <f>SUM(C26:E26)</f>
        <v>12426</v>
      </c>
      <c r="G26" s="25">
        <v>4681</v>
      </c>
      <c r="H26" s="25">
        <v>4799</v>
      </c>
      <c r="I26" s="25">
        <v>4329</v>
      </c>
      <c r="J26" s="51">
        <f>SUM(G26:I26)</f>
        <v>13809</v>
      </c>
      <c r="K26" s="36">
        <f>SUM(K27:K28)</f>
        <v>26235</v>
      </c>
      <c r="L26" s="25">
        <v>3457</v>
      </c>
      <c r="M26" s="25">
        <v>3510</v>
      </c>
      <c r="N26" s="25">
        <v>3684</v>
      </c>
      <c r="O26" s="51">
        <f>SUM(L26:N26)</f>
        <v>10651</v>
      </c>
      <c r="P26" s="25">
        <v>2690</v>
      </c>
      <c r="Q26" s="25">
        <v>2778</v>
      </c>
      <c r="R26" s="25">
        <v>2793</v>
      </c>
      <c r="S26" s="36">
        <f>SUM(S27:S28)</f>
        <v>8261</v>
      </c>
      <c r="T26" s="51">
        <f>SUM(S26,O26)</f>
        <v>18912</v>
      </c>
      <c r="U26" s="51">
        <f>SUM(T26,K26)</f>
        <v>45147</v>
      </c>
    </row>
    <row r="27" spans="1:21" ht="27" customHeight="1">
      <c r="A27" s="9"/>
      <c r="B27" s="15" t="s">
        <v>15</v>
      </c>
      <c r="C27" s="8">
        <v>3335</v>
      </c>
      <c r="D27" s="8">
        <v>3848</v>
      </c>
      <c r="E27" s="8">
        <v>4296</v>
      </c>
      <c r="F27" s="21">
        <f>SUM(C27:E27)</f>
        <v>11479</v>
      </c>
      <c r="G27" s="8">
        <v>4327</v>
      </c>
      <c r="H27" s="8">
        <v>4340</v>
      </c>
      <c r="I27" s="8">
        <v>3858</v>
      </c>
      <c r="J27" s="21">
        <f>SUM(G27:I27)</f>
        <v>12525</v>
      </c>
      <c r="K27" s="21">
        <f>SUM(F27+J27)</f>
        <v>24004</v>
      </c>
      <c r="L27" s="8">
        <v>2949</v>
      </c>
      <c r="M27" s="8">
        <v>3115</v>
      </c>
      <c r="N27" s="8">
        <v>3434</v>
      </c>
      <c r="O27" s="21">
        <f>SUM(L27:N27)</f>
        <v>9498</v>
      </c>
      <c r="P27" s="8">
        <v>2437</v>
      </c>
      <c r="Q27" s="8">
        <v>2480</v>
      </c>
      <c r="R27" s="8">
        <v>2515</v>
      </c>
      <c r="S27" s="21">
        <f>SUM(P27:R27)</f>
        <v>7432</v>
      </c>
      <c r="T27" s="21">
        <f>SUM(S27,O27)</f>
        <v>16930</v>
      </c>
      <c r="U27" s="21">
        <f>SUM(T27,K27)</f>
        <v>40934</v>
      </c>
    </row>
    <row r="28" spans="1:21" ht="27" customHeight="1">
      <c r="A28" s="9"/>
      <c r="B28" s="15" t="s">
        <v>16</v>
      </c>
      <c r="C28" s="8">
        <v>253</v>
      </c>
      <c r="D28" s="8">
        <v>372</v>
      </c>
      <c r="E28" s="8">
        <v>322</v>
      </c>
      <c r="F28" s="21">
        <f>SUM(C28:E28)</f>
        <v>947</v>
      </c>
      <c r="G28" s="8">
        <v>354</v>
      </c>
      <c r="H28" s="8">
        <v>459</v>
      </c>
      <c r="I28" s="8">
        <v>471</v>
      </c>
      <c r="J28" s="21">
        <f>SUM(G28:I28)</f>
        <v>1284</v>
      </c>
      <c r="K28" s="21">
        <f>SUM(F28+J28)</f>
        <v>2231</v>
      </c>
      <c r="L28" s="8">
        <v>508</v>
      </c>
      <c r="M28" s="8">
        <v>395</v>
      </c>
      <c r="N28" s="8">
        <v>250</v>
      </c>
      <c r="O28" s="21">
        <f>SUM(L28:N28)</f>
        <v>1153</v>
      </c>
      <c r="P28" s="8">
        <v>253</v>
      </c>
      <c r="Q28" s="8">
        <v>298</v>
      </c>
      <c r="R28" s="8">
        <v>278</v>
      </c>
      <c r="S28" s="21">
        <f>SUM(P28:R28)</f>
        <v>829</v>
      </c>
      <c r="T28" s="21">
        <f>SUM(S28,O28)</f>
        <v>1982</v>
      </c>
      <c r="U28" s="21">
        <f>SUM(T28,K28)</f>
        <v>4213</v>
      </c>
    </row>
    <row r="29" spans="1:21" ht="27" customHeight="1" thickBot="1">
      <c r="A29" s="69"/>
      <c r="B29" s="70" t="s">
        <v>11</v>
      </c>
      <c r="C29" s="71">
        <v>1908</v>
      </c>
      <c r="D29" s="71">
        <v>1398</v>
      </c>
      <c r="E29" s="71">
        <v>1410</v>
      </c>
      <c r="F29" s="72">
        <f>E29</f>
        <v>1410</v>
      </c>
      <c r="G29" s="71">
        <v>1468</v>
      </c>
      <c r="H29" s="71">
        <v>1464</v>
      </c>
      <c r="I29" s="71">
        <v>1524</v>
      </c>
      <c r="J29" s="68">
        <f>I29</f>
        <v>1524</v>
      </c>
      <c r="K29" s="72">
        <f>SUM(F29+J29)</f>
        <v>2934</v>
      </c>
      <c r="L29" s="71">
        <v>2757</v>
      </c>
      <c r="M29" s="71">
        <v>2921</v>
      </c>
      <c r="N29" s="71">
        <v>2610</v>
      </c>
      <c r="O29" s="68">
        <f>N29</f>
        <v>2610</v>
      </c>
      <c r="P29" s="71">
        <v>3099</v>
      </c>
      <c r="Q29" s="71">
        <v>2840</v>
      </c>
      <c r="R29" s="71">
        <v>2418</v>
      </c>
      <c r="S29" s="68">
        <f>R29</f>
        <v>2418</v>
      </c>
      <c r="T29" s="68">
        <f>S29</f>
        <v>2418</v>
      </c>
      <c r="U29" s="72">
        <f>T29</f>
        <v>2418</v>
      </c>
    </row>
    <row r="30" spans="1:21" ht="27" customHeight="1" thickTop="1">
      <c r="A30" s="7" t="s">
        <v>20</v>
      </c>
      <c r="B30" s="14" t="s">
        <v>9</v>
      </c>
      <c r="C30" s="8">
        <v>74187</v>
      </c>
      <c r="D30" s="8">
        <v>72580</v>
      </c>
      <c r="E30" s="8">
        <v>79539</v>
      </c>
      <c r="F30" s="21">
        <f>SUM(C30:E30)</f>
        <v>226306</v>
      </c>
      <c r="G30" s="8">
        <v>77207</v>
      </c>
      <c r="H30" s="8">
        <v>74206</v>
      </c>
      <c r="I30" s="8">
        <v>73706</v>
      </c>
      <c r="J30" s="21">
        <f>SUM(G30:I30)</f>
        <v>225119</v>
      </c>
      <c r="K30" s="21">
        <f>SUM(J30,F30)</f>
        <v>451425</v>
      </c>
      <c r="L30" s="8">
        <v>78627</v>
      </c>
      <c r="M30" s="8">
        <v>69854</v>
      </c>
      <c r="N30" s="8">
        <v>74142</v>
      </c>
      <c r="O30" s="21">
        <f>SUM(L30:N30)</f>
        <v>222623</v>
      </c>
      <c r="P30" s="8">
        <v>74630</v>
      </c>
      <c r="Q30" s="8">
        <v>77147</v>
      </c>
      <c r="R30" s="8">
        <v>74345</v>
      </c>
      <c r="S30" s="21">
        <f>SUM(P30:R30)</f>
        <v>226122</v>
      </c>
      <c r="T30" s="21">
        <f>SUM(S30,O30)</f>
        <v>448745</v>
      </c>
      <c r="U30" s="21">
        <f>SUM(T30,K30)</f>
        <v>900170</v>
      </c>
    </row>
    <row r="31" spans="1:21" ht="27" customHeight="1">
      <c r="A31" s="9" t="s">
        <v>21</v>
      </c>
      <c r="B31" s="24" t="s">
        <v>10</v>
      </c>
      <c r="C31" s="25">
        <v>74844</v>
      </c>
      <c r="D31" s="25">
        <v>70250</v>
      </c>
      <c r="E31" s="25">
        <v>78874</v>
      </c>
      <c r="F31" s="36">
        <f>SUM(C31:E31)</f>
        <v>223968</v>
      </c>
      <c r="G31" s="25">
        <v>75913</v>
      </c>
      <c r="H31" s="25">
        <v>74112</v>
      </c>
      <c r="I31" s="25">
        <v>73821</v>
      </c>
      <c r="J31" s="51">
        <f>SUM(G31:I31)</f>
        <v>223846</v>
      </c>
      <c r="K31" s="51">
        <f>SUM(J31,F31)</f>
        <v>447814</v>
      </c>
      <c r="L31" s="25">
        <v>76131</v>
      </c>
      <c r="M31" s="25">
        <v>77032</v>
      </c>
      <c r="N31" s="25">
        <v>74021</v>
      </c>
      <c r="O31" s="51">
        <f>SUM(L31:N31)</f>
        <v>227184</v>
      </c>
      <c r="P31" s="25">
        <v>74871</v>
      </c>
      <c r="Q31" s="25">
        <v>74939</v>
      </c>
      <c r="R31" s="25">
        <v>74610</v>
      </c>
      <c r="S31" s="51">
        <f>SUM(P31:R31)</f>
        <v>224420</v>
      </c>
      <c r="T31" s="51">
        <f>SUM(S31,O31)</f>
        <v>451604</v>
      </c>
      <c r="U31" s="51">
        <f>SUM(T31,K31)</f>
        <v>899418</v>
      </c>
    </row>
    <row r="32" spans="1:21" ht="27" customHeight="1">
      <c r="A32" s="9"/>
      <c r="B32" s="15" t="s">
        <v>15</v>
      </c>
      <c r="C32" s="8">
        <v>36236</v>
      </c>
      <c r="D32" s="8">
        <v>33188</v>
      </c>
      <c r="E32" s="8">
        <v>38686</v>
      </c>
      <c r="F32" s="21">
        <f>SUM(C32:E32)</f>
        <v>108110</v>
      </c>
      <c r="G32" s="8">
        <v>36134</v>
      </c>
      <c r="H32" s="8">
        <v>34018</v>
      </c>
      <c r="I32" s="8">
        <v>34922</v>
      </c>
      <c r="J32" s="21">
        <f>SUM(G32:I32)</f>
        <v>105074</v>
      </c>
      <c r="K32" s="21">
        <f>SUM(F32+J32)</f>
        <v>213184</v>
      </c>
      <c r="L32" s="8">
        <v>35845</v>
      </c>
      <c r="M32" s="8">
        <v>39319</v>
      </c>
      <c r="N32" s="8">
        <v>35883</v>
      </c>
      <c r="O32" s="21">
        <f>SUM(L32:N32)</f>
        <v>111047</v>
      </c>
      <c r="P32" s="8">
        <v>44214</v>
      </c>
      <c r="Q32" s="8">
        <v>44069</v>
      </c>
      <c r="R32" s="8">
        <v>40296</v>
      </c>
      <c r="S32" s="21">
        <f>SUM(P32:R32)</f>
        <v>128579</v>
      </c>
      <c r="T32" s="21">
        <f>SUM(S32,O32)</f>
        <v>239626</v>
      </c>
      <c r="U32" s="21">
        <f>SUM(T32,K32)</f>
        <v>452810</v>
      </c>
    </row>
    <row r="33" spans="1:21" ht="27" customHeight="1">
      <c r="A33" s="9"/>
      <c r="B33" s="15" t="s">
        <v>16</v>
      </c>
      <c r="C33" s="8">
        <v>38608</v>
      </c>
      <c r="D33" s="8">
        <v>37062</v>
      </c>
      <c r="E33" s="8">
        <v>40188</v>
      </c>
      <c r="F33" s="21">
        <f>SUM(C33:E33)</f>
        <v>115858</v>
      </c>
      <c r="G33" s="8">
        <v>39779</v>
      </c>
      <c r="H33" s="8">
        <v>40094</v>
      </c>
      <c r="I33" s="8">
        <v>38899</v>
      </c>
      <c r="J33" s="21">
        <f>SUM(G33:I33)</f>
        <v>118772</v>
      </c>
      <c r="K33" s="21">
        <f>SUM(F33+J33)</f>
        <v>234630</v>
      </c>
      <c r="L33" s="8">
        <v>40286</v>
      </c>
      <c r="M33" s="8">
        <v>37713</v>
      </c>
      <c r="N33" s="8">
        <v>38138</v>
      </c>
      <c r="O33" s="21">
        <f>SUM(L33:N33)</f>
        <v>116137</v>
      </c>
      <c r="P33" s="8">
        <v>30657</v>
      </c>
      <c r="Q33" s="8">
        <v>30870</v>
      </c>
      <c r="R33" s="8">
        <v>34314</v>
      </c>
      <c r="S33" s="21">
        <f>SUM(P33:R33)</f>
        <v>95841</v>
      </c>
      <c r="T33" s="21">
        <f>SUM(S33,O33)</f>
        <v>211978</v>
      </c>
      <c r="U33" s="21">
        <f>SUM(T33,K33)</f>
        <v>446608</v>
      </c>
    </row>
    <row r="34" spans="1:21" ht="27" customHeight="1" thickBot="1">
      <c r="A34" s="69"/>
      <c r="B34" s="70" t="s">
        <v>11</v>
      </c>
      <c r="C34" s="71">
        <v>21076</v>
      </c>
      <c r="D34" s="71">
        <v>23702</v>
      </c>
      <c r="E34" s="71">
        <v>24924</v>
      </c>
      <c r="F34" s="72">
        <f>E34</f>
        <v>24924</v>
      </c>
      <c r="G34" s="71">
        <v>26425</v>
      </c>
      <c r="H34" s="71">
        <v>26759</v>
      </c>
      <c r="I34" s="71">
        <v>26927</v>
      </c>
      <c r="J34" s="68">
        <f>I34</f>
        <v>26927</v>
      </c>
      <c r="K34" s="72">
        <f>SUM(F34+J34)</f>
        <v>51851</v>
      </c>
      <c r="L34" s="71">
        <v>29884</v>
      </c>
      <c r="M34" s="71">
        <v>22960</v>
      </c>
      <c r="N34" s="71">
        <v>22668</v>
      </c>
      <c r="O34" s="68">
        <f>N34</f>
        <v>22668</v>
      </c>
      <c r="P34" s="71">
        <v>21866</v>
      </c>
      <c r="Q34" s="71">
        <v>23774</v>
      </c>
      <c r="R34" s="71">
        <v>23402</v>
      </c>
      <c r="S34" s="68">
        <f>R34</f>
        <v>23402</v>
      </c>
      <c r="T34" s="68">
        <f>S34</f>
        <v>23402</v>
      </c>
      <c r="U34" s="72">
        <f>T34</f>
        <v>23402</v>
      </c>
    </row>
    <row r="35" spans="1:21" ht="27" customHeight="1" thickTop="1">
      <c r="A35" s="7" t="s">
        <v>146</v>
      </c>
      <c r="B35" s="14" t="s">
        <v>9</v>
      </c>
      <c r="C35" s="8">
        <v>10616</v>
      </c>
      <c r="D35" s="8">
        <v>10662</v>
      </c>
      <c r="E35" s="8">
        <v>11972</v>
      </c>
      <c r="F35" s="21">
        <f>SUM(C35:E35)</f>
        <v>33250</v>
      </c>
      <c r="G35" s="8">
        <v>11575</v>
      </c>
      <c r="H35" s="8">
        <v>11967</v>
      </c>
      <c r="I35" s="8">
        <v>11405</v>
      </c>
      <c r="J35" s="21">
        <f>SUM(G35:I35)</f>
        <v>34947</v>
      </c>
      <c r="K35" s="21">
        <f>SUM(J35,F35)</f>
        <v>68197</v>
      </c>
      <c r="L35" s="8">
        <v>10512</v>
      </c>
      <c r="M35" s="8">
        <v>10498</v>
      </c>
      <c r="N35" s="8">
        <v>10892</v>
      </c>
      <c r="O35" s="21">
        <f>SUM(L35:N35)</f>
        <v>31902</v>
      </c>
      <c r="P35" s="8">
        <v>8868</v>
      </c>
      <c r="Q35" s="8">
        <v>10711</v>
      </c>
      <c r="R35" s="8">
        <v>10155</v>
      </c>
      <c r="S35" s="21">
        <f>SUM(P35:R35)</f>
        <v>29734</v>
      </c>
      <c r="T35" s="21">
        <f>SUM(S35,O35)</f>
        <v>61636</v>
      </c>
      <c r="U35" s="21">
        <f>SUM(T35,K35)</f>
        <v>129833</v>
      </c>
    </row>
    <row r="36" spans="1:21" ht="27" customHeight="1">
      <c r="A36" s="84" t="s">
        <v>147</v>
      </c>
      <c r="B36" s="24" t="s">
        <v>10</v>
      </c>
      <c r="C36" s="25">
        <v>10724</v>
      </c>
      <c r="D36" s="25">
        <v>10646</v>
      </c>
      <c r="E36" s="25">
        <v>12410</v>
      </c>
      <c r="F36" s="36">
        <f>SUM(C36:E36)</f>
        <v>33780</v>
      </c>
      <c r="G36" s="25">
        <v>11423</v>
      </c>
      <c r="H36" s="25">
        <v>11287</v>
      </c>
      <c r="I36" s="25">
        <v>11760</v>
      </c>
      <c r="J36" s="51">
        <f>SUM(G36:I36)</f>
        <v>34470</v>
      </c>
      <c r="K36" s="51">
        <f>SUM(J36,F36)</f>
        <v>68250</v>
      </c>
      <c r="L36" s="25">
        <v>10586</v>
      </c>
      <c r="M36" s="25">
        <v>10124</v>
      </c>
      <c r="N36" s="25">
        <v>11721</v>
      </c>
      <c r="O36" s="51">
        <f>SUM(L36:N36)</f>
        <v>32431</v>
      </c>
      <c r="P36" s="25">
        <v>8630</v>
      </c>
      <c r="Q36" s="25">
        <v>10559</v>
      </c>
      <c r="R36" s="25">
        <v>10073</v>
      </c>
      <c r="S36" s="51">
        <f>SUM(P36:R36)</f>
        <v>29262</v>
      </c>
      <c r="T36" s="51">
        <f>SUM(S36,O36)</f>
        <v>61693</v>
      </c>
      <c r="U36" s="51">
        <f>SUM(T36,K36)</f>
        <v>129943</v>
      </c>
    </row>
    <row r="37" spans="1:21" ht="27" customHeight="1">
      <c r="A37" s="9"/>
      <c r="B37" s="15" t="s">
        <v>15</v>
      </c>
      <c r="C37" s="8">
        <v>9339</v>
      </c>
      <c r="D37" s="8">
        <v>9367</v>
      </c>
      <c r="E37" s="8">
        <v>10613</v>
      </c>
      <c r="F37" s="21">
        <f>SUM(C37:E37)</f>
        <v>29319</v>
      </c>
      <c r="G37" s="8">
        <v>10192</v>
      </c>
      <c r="H37" s="8">
        <v>9911</v>
      </c>
      <c r="I37" s="8">
        <v>10516</v>
      </c>
      <c r="J37" s="21">
        <f>SUM(G37:I37)</f>
        <v>30619</v>
      </c>
      <c r="K37" s="21">
        <f>SUM(J37,F37)</f>
        <v>59938</v>
      </c>
      <c r="L37" s="8">
        <v>9428</v>
      </c>
      <c r="M37" s="8">
        <v>9178</v>
      </c>
      <c r="N37" s="8">
        <v>10313</v>
      </c>
      <c r="O37" s="21">
        <f>SUM(L37:N37)</f>
        <v>28919</v>
      </c>
      <c r="P37" s="8">
        <v>7429</v>
      </c>
      <c r="Q37" s="8">
        <v>9264</v>
      </c>
      <c r="R37" s="8">
        <v>8674</v>
      </c>
      <c r="S37" s="21">
        <f>SUM(P37:R37)</f>
        <v>25367</v>
      </c>
      <c r="T37" s="21">
        <f>SUM(S37,O37)</f>
        <v>54286</v>
      </c>
      <c r="U37" s="21">
        <f>SUM(T37,K37)</f>
        <v>114224</v>
      </c>
    </row>
    <row r="38" spans="1:21" ht="27" customHeight="1">
      <c r="A38" s="9"/>
      <c r="B38" s="15" t="s">
        <v>16</v>
      </c>
      <c r="C38" s="8">
        <v>1385</v>
      </c>
      <c r="D38" s="8">
        <v>1279</v>
      </c>
      <c r="E38" s="8">
        <v>1527</v>
      </c>
      <c r="F38" s="21">
        <f>SUM(C38:E38)</f>
        <v>4191</v>
      </c>
      <c r="G38" s="8">
        <v>1231</v>
      </c>
      <c r="H38" s="8">
        <v>1376</v>
      </c>
      <c r="I38" s="8">
        <v>1244</v>
      </c>
      <c r="J38" s="21">
        <f>SUM(G38:I38)</f>
        <v>3851</v>
      </c>
      <c r="K38" s="21">
        <f>SUM(J38,F38)</f>
        <v>8042</v>
      </c>
      <c r="L38" s="8">
        <v>1158</v>
      </c>
      <c r="M38" s="8">
        <v>946</v>
      </c>
      <c r="N38" s="8">
        <v>1408</v>
      </c>
      <c r="O38" s="21">
        <f>SUM(L38:N38)</f>
        <v>3512</v>
      </c>
      <c r="P38" s="8">
        <v>1201</v>
      </c>
      <c r="Q38" s="8">
        <v>1295</v>
      </c>
      <c r="R38" s="8">
        <v>1399</v>
      </c>
      <c r="S38" s="21">
        <f>SUM(P38:R38)</f>
        <v>3895</v>
      </c>
      <c r="T38" s="21">
        <f>SUM(S38,O38)</f>
        <v>7407</v>
      </c>
      <c r="U38" s="21">
        <f>SUM(T38,K38)</f>
        <v>15449</v>
      </c>
    </row>
    <row r="39" spans="1:21" ht="27" customHeight="1" thickBot="1">
      <c r="A39" s="74"/>
      <c r="B39" s="70" t="s">
        <v>11</v>
      </c>
      <c r="C39" s="71">
        <v>7685</v>
      </c>
      <c r="D39" s="71">
        <v>7658</v>
      </c>
      <c r="E39" s="71">
        <v>7611</v>
      </c>
      <c r="F39" s="72">
        <f>E39</f>
        <v>7611</v>
      </c>
      <c r="G39" s="71">
        <v>7722</v>
      </c>
      <c r="H39" s="71">
        <v>8326</v>
      </c>
      <c r="I39" s="71">
        <v>8250</v>
      </c>
      <c r="J39" s="68">
        <f>I39</f>
        <v>8250</v>
      </c>
      <c r="K39" s="72">
        <f>SUM(F39+J39)</f>
        <v>15861</v>
      </c>
      <c r="L39" s="71">
        <v>8130</v>
      </c>
      <c r="M39" s="71">
        <v>8454</v>
      </c>
      <c r="N39" s="71">
        <v>7843</v>
      </c>
      <c r="O39" s="68">
        <f>N39</f>
        <v>7843</v>
      </c>
      <c r="P39" s="71">
        <v>8029</v>
      </c>
      <c r="Q39" s="71">
        <v>8594</v>
      </c>
      <c r="R39" s="71">
        <v>8552</v>
      </c>
      <c r="S39" s="68">
        <f>R39</f>
        <v>8552</v>
      </c>
      <c r="T39" s="68">
        <f>S39</f>
        <v>8552</v>
      </c>
      <c r="U39" s="72">
        <f>T39</f>
        <v>8552</v>
      </c>
    </row>
    <row r="40" spans="1:21" ht="27" hidden="1" customHeight="1">
      <c r="A40" s="7" t="s">
        <v>22</v>
      </c>
      <c r="B40" s="14" t="s">
        <v>9</v>
      </c>
      <c r="C40" s="56"/>
      <c r="D40" s="56"/>
      <c r="E40" s="56"/>
      <c r="F40" s="56" t="e">
        <f>SUM(F5+F10+F15+F20+F25+#REF!+#REF!+#REF!+#REF!+#REF!+F35)</f>
        <v>#REF!</v>
      </c>
      <c r="G40" s="56"/>
      <c r="H40" s="56"/>
      <c r="I40" s="56"/>
      <c r="J40" s="56" t="e">
        <f>SUM(J5+J10+J15+J20+J25+#REF!+#REF!+#REF!+#REF!+#REF!+J35)</f>
        <v>#REF!</v>
      </c>
      <c r="K40" s="56" t="e">
        <f>SUM(K5+K10+K15+K20+K25+#REF!+#REF!+#REF!+#REF!+#REF!+K35)</f>
        <v>#REF!</v>
      </c>
      <c r="L40" s="56"/>
      <c r="M40" s="56"/>
      <c r="N40" s="56"/>
      <c r="O40" s="56" t="e">
        <f>SUM(O5+O10+O15+O20+O25+#REF!+#REF!+#REF!+#REF!+#REF!+O35)</f>
        <v>#REF!</v>
      </c>
      <c r="P40" s="56"/>
      <c r="Q40" s="56"/>
      <c r="R40" s="56"/>
      <c r="S40" s="56" t="e">
        <f>SUM(S5+S10+S15+S20+S25+#REF!+#REF!+#REF!+#REF!+#REF!+S35)</f>
        <v>#REF!</v>
      </c>
    </row>
    <row r="41" spans="1:21" ht="27" hidden="1" customHeight="1">
      <c r="A41" s="9"/>
      <c r="B41" s="24" t="s">
        <v>10</v>
      </c>
      <c r="C41" s="56"/>
      <c r="D41" s="56"/>
      <c r="E41" s="56"/>
      <c r="F41" s="56" t="e">
        <f>SUM(F6+F11+F16+F21+F26+#REF!+#REF!+#REF!+#REF!+#REF!+F36)</f>
        <v>#REF!</v>
      </c>
      <c r="G41" s="56"/>
      <c r="H41" s="56"/>
      <c r="I41" s="56"/>
      <c r="J41" s="56" t="e">
        <f>SUM(J6+J11+J16+J21+J26+#REF!+#REF!+#REF!+#REF!+#REF!+J36)</f>
        <v>#REF!</v>
      </c>
      <c r="K41" s="56" t="e">
        <f>SUM(K6+K11+K16+K21+K26+#REF!+#REF!+#REF!+#REF!+#REF!+K36)</f>
        <v>#REF!</v>
      </c>
      <c r="L41" s="56"/>
      <c r="M41" s="56"/>
      <c r="N41" s="56"/>
      <c r="O41" s="56" t="e">
        <f>SUM(O6+O11+O16+O21+O26+#REF!+#REF!+#REF!+#REF!+#REF!+O36)</f>
        <v>#REF!</v>
      </c>
      <c r="P41" s="56"/>
      <c r="Q41" s="56"/>
      <c r="R41" s="56"/>
      <c r="S41" s="56" t="e">
        <f>SUM(S6+S11+S16+S21+S26+#REF!+#REF!+#REF!+#REF!+#REF!+S36)</f>
        <v>#REF!</v>
      </c>
    </row>
    <row r="42" spans="1:21" ht="27" hidden="1" customHeight="1">
      <c r="A42" s="9"/>
      <c r="B42" s="15" t="s">
        <v>15</v>
      </c>
    </row>
    <row r="43" spans="1:21" ht="27" hidden="1" customHeight="1">
      <c r="A43" s="9"/>
      <c r="B43" s="15" t="s">
        <v>16</v>
      </c>
    </row>
    <row r="44" spans="1:21" ht="27" customHeight="1" thickTop="1">
      <c r="A44" s="7" t="s">
        <v>13</v>
      </c>
      <c r="B44" s="14" t="s">
        <v>9</v>
      </c>
      <c r="C44" s="8">
        <v>7708</v>
      </c>
      <c r="D44" s="8">
        <v>8877</v>
      </c>
      <c r="E44" s="8">
        <v>10241</v>
      </c>
      <c r="F44" s="21">
        <f>SUM(C44:E44)</f>
        <v>26826</v>
      </c>
      <c r="G44" s="8">
        <v>9051</v>
      </c>
      <c r="H44" s="8">
        <v>8957</v>
      </c>
      <c r="I44" s="8">
        <v>8694</v>
      </c>
      <c r="J44" s="21">
        <f>SUM(G44:I44)</f>
        <v>26702</v>
      </c>
      <c r="K44" s="21">
        <f>SUM(J44,F44)</f>
        <v>53528</v>
      </c>
      <c r="L44" s="8">
        <v>8732</v>
      </c>
      <c r="M44" s="8">
        <v>8764</v>
      </c>
      <c r="N44" s="8">
        <v>9019</v>
      </c>
      <c r="O44" s="21">
        <f>SUM(L44:N44)</f>
        <v>26515</v>
      </c>
      <c r="P44" s="8">
        <v>7830</v>
      </c>
      <c r="Q44" s="8">
        <v>8895</v>
      </c>
      <c r="R44" s="8">
        <v>8581</v>
      </c>
      <c r="S44" s="21">
        <f>SUM(P44:R44)</f>
        <v>25306</v>
      </c>
      <c r="T44" s="21">
        <f>SUM(S44,O44)</f>
        <v>51821</v>
      </c>
      <c r="U44" s="21">
        <f>SUM(T44,K44)</f>
        <v>105349</v>
      </c>
    </row>
    <row r="45" spans="1:21" ht="27" customHeight="1">
      <c r="A45" s="9"/>
      <c r="B45" s="24" t="s">
        <v>10</v>
      </c>
      <c r="C45" s="25">
        <v>6960</v>
      </c>
      <c r="D45" s="25">
        <v>7813</v>
      </c>
      <c r="E45" s="25">
        <v>8695</v>
      </c>
      <c r="F45" s="36">
        <f>SUM(C45:E45)</f>
        <v>23468</v>
      </c>
      <c r="G45" s="25">
        <v>7950</v>
      </c>
      <c r="H45" s="25">
        <v>7961</v>
      </c>
      <c r="I45" s="25">
        <v>8153</v>
      </c>
      <c r="J45" s="51">
        <f>SUM(G45:I45)</f>
        <v>24064</v>
      </c>
      <c r="K45" s="51">
        <f>SUM(J45,F45)</f>
        <v>47532</v>
      </c>
      <c r="L45" s="25">
        <v>8241</v>
      </c>
      <c r="M45" s="25">
        <v>8332</v>
      </c>
      <c r="N45" s="25">
        <v>8498</v>
      </c>
      <c r="O45" s="51">
        <f>SUM(L45:N45)</f>
        <v>25071</v>
      </c>
      <c r="P45" s="25">
        <v>7076</v>
      </c>
      <c r="Q45" s="25">
        <v>8488</v>
      </c>
      <c r="R45" s="25">
        <v>7788</v>
      </c>
      <c r="S45" s="51">
        <f>SUM(P45:R45)</f>
        <v>23352</v>
      </c>
      <c r="T45" s="51">
        <f>SUM(S45,O45)</f>
        <v>48423</v>
      </c>
      <c r="U45" s="51">
        <f>SUM(T45,K45)</f>
        <v>95955</v>
      </c>
    </row>
    <row r="46" spans="1:21" ht="27" customHeight="1">
      <c r="A46" s="9"/>
      <c r="B46" s="15" t="s">
        <v>15</v>
      </c>
      <c r="C46" s="8">
        <v>4286</v>
      </c>
      <c r="D46" s="8">
        <v>4468</v>
      </c>
      <c r="E46" s="8">
        <v>4920</v>
      </c>
      <c r="F46" s="21">
        <f>SUM(C46:E46)</f>
        <v>13674</v>
      </c>
      <c r="G46" s="8">
        <v>4450</v>
      </c>
      <c r="H46" s="8">
        <v>4341</v>
      </c>
      <c r="I46" s="8">
        <v>4286</v>
      </c>
      <c r="J46" s="21">
        <f>SUM(G46:I46)</f>
        <v>13077</v>
      </c>
      <c r="K46" s="21">
        <f>SUM(J46,F46)</f>
        <v>26751</v>
      </c>
      <c r="L46" s="8">
        <v>4004</v>
      </c>
      <c r="M46" s="8">
        <v>3914</v>
      </c>
      <c r="N46" s="8">
        <v>4228</v>
      </c>
      <c r="O46" s="21">
        <f>SUM(L46:N46)</f>
        <v>12146</v>
      </c>
      <c r="P46" s="8">
        <v>3776</v>
      </c>
      <c r="Q46" s="8">
        <v>4667</v>
      </c>
      <c r="R46" s="8">
        <v>4558</v>
      </c>
      <c r="S46" s="21">
        <f>SUM(P46:R46)</f>
        <v>13001</v>
      </c>
      <c r="T46" s="21">
        <f>SUM(S46,O46)</f>
        <v>25147</v>
      </c>
      <c r="U46" s="21">
        <f>SUM(T46,K46)</f>
        <v>51898</v>
      </c>
    </row>
    <row r="47" spans="1:21" ht="27" customHeight="1">
      <c r="A47" s="9"/>
      <c r="B47" s="15" t="s">
        <v>16</v>
      </c>
      <c r="C47" s="8">
        <v>2674</v>
      </c>
      <c r="D47" s="8">
        <v>3345</v>
      </c>
      <c r="E47" s="8">
        <v>3775</v>
      </c>
      <c r="F47" s="21">
        <f>SUM(C47:E47)</f>
        <v>9794</v>
      </c>
      <c r="G47" s="8">
        <v>3500</v>
      </c>
      <c r="H47" s="8">
        <v>3620</v>
      </c>
      <c r="I47" s="8">
        <v>3867</v>
      </c>
      <c r="J47" s="21">
        <f>SUM(G47:I47)</f>
        <v>10987</v>
      </c>
      <c r="K47" s="21">
        <f>SUM(J47,F47)</f>
        <v>20781</v>
      </c>
      <c r="L47" s="8">
        <v>4237</v>
      </c>
      <c r="M47" s="8">
        <v>4418</v>
      </c>
      <c r="N47" s="8">
        <v>4270</v>
      </c>
      <c r="O47" s="21">
        <f>SUM(L47:N47)</f>
        <v>12925</v>
      </c>
      <c r="P47" s="8">
        <v>3300</v>
      </c>
      <c r="Q47" s="8">
        <v>3821</v>
      </c>
      <c r="R47" s="8">
        <v>3230</v>
      </c>
      <c r="S47" s="21">
        <f>SUM(P47:R47)</f>
        <v>10351</v>
      </c>
      <c r="T47" s="21">
        <f>SUM(S47,O47)</f>
        <v>23276</v>
      </c>
      <c r="U47" s="21">
        <f>SUM(T47,K47)</f>
        <v>44057</v>
      </c>
    </row>
    <row r="48" spans="1:21" ht="27" customHeight="1" thickBot="1">
      <c r="A48" s="42"/>
      <c r="B48" s="16" t="s">
        <v>11</v>
      </c>
      <c r="C48" s="11">
        <v>4740</v>
      </c>
      <c r="D48" s="11">
        <v>4914</v>
      </c>
      <c r="E48" s="11">
        <v>5431</v>
      </c>
      <c r="F48" s="37">
        <f>E48</f>
        <v>5431</v>
      </c>
      <c r="G48" s="11">
        <v>5567</v>
      </c>
      <c r="H48" s="11">
        <v>5789</v>
      </c>
      <c r="I48" s="11">
        <v>5608</v>
      </c>
      <c r="J48" s="22">
        <f>I48</f>
        <v>5608</v>
      </c>
      <c r="K48" s="37">
        <f>SUM(J48,F48)</f>
        <v>11039</v>
      </c>
      <c r="L48" s="11">
        <v>5314</v>
      </c>
      <c r="M48" s="11">
        <v>5176</v>
      </c>
      <c r="N48" s="11">
        <v>4974</v>
      </c>
      <c r="O48" s="22">
        <f>N48</f>
        <v>4974</v>
      </c>
      <c r="P48" s="11">
        <v>5181</v>
      </c>
      <c r="Q48" s="11">
        <v>5165</v>
      </c>
      <c r="R48" s="11">
        <v>5442</v>
      </c>
      <c r="S48" s="22">
        <f>R48</f>
        <v>5442</v>
      </c>
      <c r="T48" s="22">
        <f>S48</f>
        <v>5442</v>
      </c>
      <c r="U48" s="22">
        <f>T48</f>
        <v>5442</v>
      </c>
    </row>
    <row r="49" spans="1:22" s="75" customFormat="1" ht="20.25" customHeight="1">
      <c r="V49" s="76"/>
    </row>
    <row r="50" spans="1:22" s="75" customFormat="1" ht="20.25" customHeight="1">
      <c r="A50" s="78" t="s">
        <v>43</v>
      </c>
      <c r="B50" s="78" t="s">
        <v>39</v>
      </c>
      <c r="C50" s="79">
        <f t="shared" ref="C50:E53" si="0">C5+C10+C15+C20+C25+C30+C35+C44</f>
        <v>193233</v>
      </c>
      <c r="D50" s="79">
        <f t="shared" si="0"/>
        <v>192307</v>
      </c>
      <c r="E50" s="79">
        <f t="shared" si="0"/>
        <v>207874</v>
      </c>
      <c r="F50" s="79">
        <f>SUM(C50:E50)</f>
        <v>593414</v>
      </c>
      <c r="G50" s="79">
        <f t="shared" ref="G50:I53" si="1">G5+G10+G15+G20+G25+G30+G35+G44</f>
        <v>202941</v>
      </c>
      <c r="H50" s="79">
        <f t="shared" si="1"/>
        <v>196265</v>
      </c>
      <c r="I50" s="79">
        <f t="shared" si="1"/>
        <v>200923</v>
      </c>
      <c r="J50" s="79">
        <f>SUM(G50:I50)</f>
        <v>600129</v>
      </c>
      <c r="K50" s="79">
        <f>SUM(F50+J50)</f>
        <v>1193543</v>
      </c>
      <c r="L50" s="79">
        <f t="shared" ref="L50:N53" si="2">L5+L10+L15+L20+L25+L30+L35+L44</f>
        <v>203409</v>
      </c>
      <c r="M50" s="79">
        <f t="shared" si="2"/>
        <v>189482</v>
      </c>
      <c r="N50" s="79">
        <f t="shared" si="2"/>
        <v>201207</v>
      </c>
      <c r="O50" s="79">
        <f>SUM(L50:N50)</f>
        <v>594098</v>
      </c>
      <c r="P50" s="79">
        <f t="shared" ref="P50:R53" si="3">P5+P10+P15+P20+P25+P30+P35+P44</f>
        <v>189791</v>
      </c>
      <c r="Q50" s="79">
        <f t="shared" si="3"/>
        <v>197759</v>
      </c>
      <c r="R50" s="79">
        <f t="shared" si="3"/>
        <v>189705</v>
      </c>
      <c r="S50" s="79">
        <f>SUM(P50:R50)</f>
        <v>577255</v>
      </c>
      <c r="T50" s="79">
        <f>O50+S50</f>
        <v>1171353</v>
      </c>
      <c r="U50" s="79">
        <f>K50+T50</f>
        <v>2364896</v>
      </c>
      <c r="V50" s="77"/>
    </row>
    <row r="51" spans="1:22" s="75" customFormat="1" ht="20.25" customHeight="1">
      <c r="A51" s="78"/>
      <c r="B51" s="78" t="s">
        <v>41</v>
      </c>
      <c r="C51" s="79">
        <f t="shared" si="0"/>
        <v>171095</v>
      </c>
      <c r="D51" s="79">
        <f t="shared" si="0"/>
        <v>169566</v>
      </c>
      <c r="E51" s="79">
        <f t="shared" si="0"/>
        <v>184774</v>
      </c>
      <c r="F51" s="79">
        <f>SUM(C51:E51)</f>
        <v>525435</v>
      </c>
      <c r="G51" s="79">
        <f t="shared" si="1"/>
        <v>178909</v>
      </c>
      <c r="H51" s="79">
        <f t="shared" si="1"/>
        <v>176213</v>
      </c>
      <c r="I51" s="79">
        <f t="shared" si="1"/>
        <v>182503</v>
      </c>
      <c r="J51" s="79">
        <f>SUM(G51:I51)</f>
        <v>537625</v>
      </c>
      <c r="K51" s="79">
        <f>SUM(F51+J51)</f>
        <v>1063060</v>
      </c>
      <c r="L51" s="79">
        <f t="shared" si="2"/>
        <v>180443</v>
      </c>
      <c r="M51" s="79">
        <f t="shared" si="2"/>
        <v>181143</v>
      </c>
      <c r="N51" s="79">
        <f t="shared" si="2"/>
        <v>180734</v>
      </c>
      <c r="O51" s="79">
        <f>SUM(L51:N51)</f>
        <v>542320</v>
      </c>
      <c r="P51" s="79">
        <f t="shared" si="3"/>
        <v>170112</v>
      </c>
      <c r="Q51" s="79">
        <f t="shared" si="3"/>
        <v>174484</v>
      </c>
      <c r="R51" s="79">
        <f t="shared" si="3"/>
        <v>171179</v>
      </c>
      <c r="S51" s="79">
        <f>SUM(P51:R51)</f>
        <v>515775</v>
      </c>
      <c r="T51" s="79">
        <f>O51+S51</f>
        <v>1058095</v>
      </c>
      <c r="U51" s="79">
        <f>K51+T51</f>
        <v>2121155</v>
      </c>
      <c r="V51" s="77"/>
    </row>
    <row r="52" spans="1:22" s="75" customFormat="1" ht="20.25" customHeight="1">
      <c r="A52" s="78"/>
      <c r="B52" s="78" t="s">
        <v>40</v>
      </c>
      <c r="C52" s="79">
        <f t="shared" si="0"/>
        <v>109691</v>
      </c>
      <c r="D52" s="79">
        <f t="shared" si="0"/>
        <v>107417</v>
      </c>
      <c r="E52" s="79">
        <f t="shared" si="0"/>
        <v>117988</v>
      </c>
      <c r="F52" s="79">
        <f>SUM(C52:E52)</f>
        <v>335096</v>
      </c>
      <c r="G52" s="79">
        <f t="shared" si="1"/>
        <v>113527</v>
      </c>
      <c r="H52" s="79">
        <f t="shared" si="1"/>
        <v>110243</v>
      </c>
      <c r="I52" s="79">
        <f t="shared" si="1"/>
        <v>117771</v>
      </c>
      <c r="J52" s="79">
        <f>SUM(G52:I52)</f>
        <v>341541</v>
      </c>
      <c r="K52" s="79">
        <f>SUM(F52+J52)</f>
        <v>676637</v>
      </c>
      <c r="L52" s="79">
        <f t="shared" si="2"/>
        <v>114310</v>
      </c>
      <c r="M52" s="79">
        <f t="shared" si="2"/>
        <v>118752</v>
      </c>
      <c r="N52" s="79">
        <f t="shared" si="2"/>
        <v>116127</v>
      </c>
      <c r="O52" s="79">
        <f>SUM(L52:N52)</f>
        <v>349189</v>
      </c>
      <c r="P52" s="79">
        <f t="shared" si="3"/>
        <v>114348</v>
      </c>
      <c r="Q52" s="79">
        <f t="shared" si="3"/>
        <v>118638</v>
      </c>
      <c r="R52" s="79">
        <f t="shared" si="3"/>
        <v>111889</v>
      </c>
      <c r="S52" s="79">
        <f>SUM(P52:R52)</f>
        <v>344875</v>
      </c>
      <c r="T52" s="79">
        <f>O52+S52</f>
        <v>694064</v>
      </c>
      <c r="U52" s="79">
        <f>K52+T52</f>
        <v>1370701</v>
      </c>
      <c r="V52" s="77"/>
    </row>
    <row r="53" spans="1:22" s="75" customFormat="1" ht="20.25" customHeight="1">
      <c r="A53" s="78"/>
      <c r="B53" s="78" t="s">
        <v>42</v>
      </c>
      <c r="C53" s="79">
        <f t="shared" si="0"/>
        <v>61404</v>
      </c>
      <c r="D53" s="79">
        <f t="shared" si="0"/>
        <v>62149</v>
      </c>
      <c r="E53" s="79">
        <f t="shared" si="0"/>
        <v>66516</v>
      </c>
      <c r="F53" s="79">
        <f>SUM(C53:E53)</f>
        <v>190069</v>
      </c>
      <c r="G53" s="79">
        <f t="shared" si="1"/>
        <v>65382</v>
      </c>
      <c r="H53" s="79">
        <f t="shared" si="1"/>
        <v>65970</v>
      </c>
      <c r="I53" s="79">
        <f t="shared" si="1"/>
        <v>64732</v>
      </c>
      <c r="J53" s="79">
        <f>SUM(G53:I53)</f>
        <v>196084</v>
      </c>
      <c r="K53" s="79">
        <f>SUM(F53+J53)</f>
        <v>386153</v>
      </c>
      <c r="L53" s="79">
        <f t="shared" si="2"/>
        <v>66133</v>
      </c>
      <c r="M53" s="79">
        <f t="shared" si="2"/>
        <v>62391</v>
      </c>
      <c r="N53" s="79">
        <f t="shared" si="2"/>
        <v>64607</v>
      </c>
      <c r="O53" s="79">
        <f>SUM(L53:N53)</f>
        <v>193131</v>
      </c>
      <c r="P53" s="79">
        <f t="shared" si="3"/>
        <v>55764</v>
      </c>
      <c r="Q53" s="79">
        <f t="shared" si="3"/>
        <v>55846</v>
      </c>
      <c r="R53" s="79">
        <f t="shared" si="3"/>
        <v>59290</v>
      </c>
      <c r="S53" s="79">
        <f>SUM(P53:R53)</f>
        <v>170900</v>
      </c>
      <c r="T53" s="79">
        <f>O53+S53</f>
        <v>364031</v>
      </c>
      <c r="U53" s="79">
        <f>K53+T53</f>
        <v>750184</v>
      </c>
      <c r="V53" s="77"/>
    </row>
    <row r="54" spans="1:22" s="75" customFormat="1" ht="12" customHeight="1">
      <c r="A54" s="78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2" s="75" customFormat="1" ht="20.25" customHeight="1">
      <c r="A55" s="80" t="s">
        <v>90</v>
      </c>
      <c r="B55" s="80" t="s">
        <v>91</v>
      </c>
      <c r="C55" s="81">
        <f>(C50/'16년(old)'!C50-1)*100</f>
        <v>2.6759193823493455</v>
      </c>
      <c r="D55" s="81">
        <f>(D50/'16년(old)'!D50-1)*100</f>
        <v>12.27901165370513</v>
      </c>
      <c r="E55" s="81">
        <f>(E50/'16년(old)'!E50-1)*100</f>
        <v>3.2862963331014683</v>
      </c>
      <c r="F55" s="81">
        <f>(F50/'16년(old)'!F50-1)*100</f>
        <v>5.8282640757722382</v>
      </c>
      <c r="G55" s="81">
        <f>(G50/'16년(old)'!G50-1)*100</f>
        <v>3.6253899847325188</v>
      </c>
      <c r="H55" s="81">
        <f>(H50/'16년(old)'!H50-1)*100</f>
        <v>1.529157980228546</v>
      </c>
      <c r="I55" s="81">
        <f>(I50/'16년(old)'!I50-1)*100</f>
        <v>2.5666811301972903</v>
      </c>
      <c r="J55" s="81">
        <f>(J50/'16년(old)'!J50-1)*100</f>
        <v>2.578263210522258</v>
      </c>
      <c r="K55" s="81">
        <f>(K50/'16년(old)'!K50-1)*100</f>
        <v>4.1687831325090796</v>
      </c>
      <c r="L55" s="81">
        <f>(L50/'16년(old)'!L50-1)*100</f>
        <v>5.6324423695102377</v>
      </c>
      <c r="M55" s="81">
        <f>(M50/'16년(old)'!M50-1)*100</f>
        <v>5.5839430294047254</v>
      </c>
      <c r="N55" s="81">
        <f>(N50/'16년(old)'!N50-1)*100</f>
        <v>13.401416904790086</v>
      </c>
      <c r="O55" s="81">
        <f>(O50/'16년(old)'!O50-1)*100</f>
        <v>8.1253537609222271</v>
      </c>
      <c r="P55" s="81">
        <f>(P50/'16년(old)'!P50-1)*100</f>
        <v>-1.1639048878797631</v>
      </c>
      <c r="Q55" s="81">
        <f>(Q50/'16년(old)'!Q50-1)*100</f>
        <v>4.983224683073928</v>
      </c>
      <c r="R55" s="81">
        <f>(R50/'16년(old)'!R50-1)*100</f>
        <v>-1.2323503686117676</v>
      </c>
      <c r="S55" s="81">
        <f>(S50/'16년(old)'!S50-1)*100</f>
        <v>0.83585166034900737</v>
      </c>
      <c r="T55" s="81">
        <f>(T50/'16년(old)'!T50-1)*100</f>
        <v>4.4058282074616484</v>
      </c>
      <c r="U55" s="81">
        <f>(U50/'16년(old)'!U50-1)*100</f>
        <v>4.2860588763686147</v>
      </c>
      <c r="V55" s="81"/>
    </row>
    <row r="56" spans="1:22" s="75" customFormat="1" ht="20.25" customHeight="1">
      <c r="A56" s="80"/>
      <c r="B56" s="80" t="s">
        <v>41</v>
      </c>
      <c r="C56" s="81">
        <f>(C51/'16년(old)'!C51-1)*100</f>
        <v>5.5562067752901179</v>
      </c>
      <c r="D56" s="81">
        <f>(D51/'16년(old)'!D51-1)*100</f>
        <v>6.999255398361881</v>
      </c>
      <c r="E56" s="81">
        <f>(E51/'16년(old)'!E51-1)*100</f>
        <v>3.4991905986209382</v>
      </c>
      <c r="F56" s="81">
        <f>(F51/'16년(old)'!F51-1)*100</f>
        <v>5.2786070648580319</v>
      </c>
      <c r="G56" s="81">
        <f>(G51/'16년(old)'!G51-1)*100</f>
        <v>6.7852048155376821</v>
      </c>
      <c r="H56" s="81">
        <f>(H51/'16년(old)'!H51-1)*100</f>
        <v>2.4887456814824294</v>
      </c>
      <c r="I56" s="81">
        <f>(I51/'16년(old)'!I51-1)*100</f>
        <v>3.9044663952859437</v>
      </c>
      <c r="J56" s="81">
        <f>(J51/'16년(old)'!J51-1)*100</f>
        <v>4.3688849200186342</v>
      </c>
      <c r="K56" s="81">
        <f>(K51/'16년(old)'!K51-1)*100</f>
        <v>4.8165567288825706</v>
      </c>
      <c r="L56" s="81">
        <f>(L51/'16년(old)'!L51-1)*100</f>
        <v>4.8569021123282097</v>
      </c>
      <c r="M56" s="81">
        <f>(M51/'16년(old)'!M51-1)*100</f>
        <v>17.039367840228458</v>
      </c>
      <c r="N56" s="81">
        <f>(N51/'16년(old)'!N51-1)*100</f>
        <v>14.304687697639707</v>
      </c>
      <c r="O56" s="81">
        <f>(O51/'16년(old)'!O51-1)*100</f>
        <v>11.825012578045735</v>
      </c>
      <c r="P56" s="81">
        <f>(P51/'16년(old)'!P51-1)*100</f>
        <v>0.68122229390215061</v>
      </c>
      <c r="Q56" s="81">
        <f>(Q51/'16년(old)'!Q51-1)*100</f>
        <v>-0.11849494249847048</v>
      </c>
      <c r="R56" s="81">
        <f>(R51/'16년(old)'!R51-1)*100</f>
        <v>1.025725768851693</v>
      </c>
      <c r="S56" s="81">
        <f>(S51/'16년(old)'!S51-1)*100</f>
        <v>0.52271225684232814</v>
      </c>
      <c r="T56" s="81">
        <f>(T51/'16년(old)'!T51-1)*100</f>
        <v>6.0146383251591828</v>
      </c>
      <c r="U56" s="81">
        <f>(U51/'16년(old)'!U51-1)*100</f>
        <v>5.4107912685890325</v>
      </c>
    </row>
    <row r="57" spans="1:22" s="75" customFormat="1" ht="20.25" customHeight="1">
      <c r="A57" s="80"/>
      <c r="B57" s="80" t="s">
        <v>40</v>
      </c>
      <c r="C57" s="81">
        <f>(C52/'16년(old)'!C52-1)*100</f>
        <v>6.3907586661752447</v>
      </c>
      <c r="D57" s="81">
        <f>(D52/'16년(old)'!D52-1)*100</f>
        <v>8.1676837250518552</v>
      </c>
      <c r="E57" s="81">
        <f>(E52/'16년(old)'!E52-1)*100</f>
        <v>2.0577982683009033</v>
      </c>
      <c r="F57" s="81">
        <f>(F52/'16년(old)'!F52-1)*100</f>
        <v>5.3704676165110765</v>
      </c>
      <c r="G57" s="81">
        <f>(G52/'16년(old)'!G52-1)*100</f>
        <v>5.545638794369756</v>
      </c>
      <c r="H57" s="81">
        <f>(H52/'16년(old)'!H52-1)*100</f>
        <v>1.7865716290578648</v>
      </c>
      <c r="I57" s="81">
        <f>(I52/'16년(old)'!I52-1)*100</f>
        <v>6.3952227803274031</v>
      </c>
      <c r="J57" s="81">
        <f>(J52/'16년(old)'!J52-1)*100</f>
        <v>4.5868778363679752</v>
      </c>
      <c r="K57" s="81">
        <f>(K52/'16년(old)'!K52-1)*100</f>
        <v>4.9734788133029451</v>
      </c>
      <c r="L57" s="81">
        <f>(L52/'16년(old)'!L52-1)*100</f>
        <v>2.5514506665709646</v>
      </c>
      <c r="M57" s="81">
        <f>(M52/'16년(old)'!M52-1)*100</f>
        <v>17.650788618530555</v>
      </c>
      <c r="N57" s="81">
        <f>(N52/'16년(old)'!N52-1)*100</f>
        <v>12.065737666949738</v>
      </c>
      <c r="O57" s="81">
        <f>(O52/'16년(old)'!O52-1)*100</f>
        <v>10.493756842791413</v>
      </c>
      <c r="P57" s="81">
        <f>(P52/'16년(old)'!P52-1)*100</f>
        <v>1.8545240767462889</v>
      </c>
      <c r="Q57" s="81">
        <f>(Q52/'16년(old)'!Q52-1)*100</f>
        <v>-1.1662973391759257</v>
      </c>
      <c r="R57" s="81">
        <f>(R52/'16년(old)'!R52-1)*100</f>
        <v>-2.3562471092338666</v>
      </c>
      <c r="S57" s="81">
        <f>(S52/'16년(old)'!S52-1)*100</f>
        <v>-0.58173557840601742</v>
      </c>
      <c r="T57" s="81">
        <f>(T52/'16년(old)'!T52-1)*100</f>
        <v>4.6981607104336964</v>
      </c>
      <c r="U57" s="81">
        <f>(U52/'16년(old)'!U52-1)*100</f>
        <v>4.8338888472487129</v>
      </c>
    </row>
    <row r="58" spans="1:22" s="75" customFormat="1" ht="20.25" customHeight="1">
      <c r="A58" s="80"/>
      <c r="B58" s="80" t="s">
        <v>42</v>
      </c>
      <c r="C58" s="81">
        <f>(C53/'16년(old)'!C53-1)*100</f>
        <v>4.0975130113414915</v>
      </c>
      <c r="D58" s="81">
        <f>(D53/'16년(old)'!D53-1)*100</f>
        <v>5.0381963223363968</v>
      </c>
      <c r="E58" s="81">
        <f>(E53/'16년(old)'!E53-1)*100</f>
        <v>5.7185543087828528</v>
      </c>
      <c r="F58" s="81">
        <f>(F53/'16년(old)'!F53-1)*100</f>
        <v>4.9681620120062053</v>
      </c>
      <c r="G58" s="81">
        <f>(G53/'16년(old)'!G53-1)*100</f>
        <v>9.0081528534987179</v>
      </c>
      <c r="H58" s="81">
        <f>(H53/'16년(old)'!H53-1)*100</f>
        <v>3.6840285417910845</v>
      </c>
      <c r="I58" s="81">
        <f>(I53/'16년(old)'!I53-1)*100</f>
        <v>-0.34024602404816306</v>
      </c>
      <c r="J58" s="81">
        <f>(J53/'16년(old)'!J53-1)*100</f>
        <v>3.9913448381930339</v>
      </c>
      <c r="K58" s="81">
        <f>(K53/'16년(old)'!K53-1)*100</f>
        <v>4.4698631878819617</v>
      </c>
      <c r="L58" s="81">
        <f>(L53/'16년(old)'!L53-1)*100</f>
        <v>9.0961579702733442</v>
      </c>
      <c r="M58" s="81">
        <f>(M53/'16년(old)'!M53-1)*100</f>
        <v>15.893006408470335</v>
      </c>
      <c r="N58" s="81">
        <f>(N53/'16년(old)'!N53-1)*100</f>
        <v>18.562357777288408</v>
      </c>
      <c r="O58" s="81">
        <f>(O53/'16년(old)'!O53-1)*100</f>
        <v>14.315224983130715</v>
      </c>
      <c r="P58" s="81">
        <f>(P53/'16년(old)'!P53-1)*100</f>
        <v>-1.6421201164123822</v>
      </c>
      <c r="Q58" s="81">
        <f>(Q53/'16년(old)'!Q53-1)*100</f>
        <v>2.1828627888679453</v>
      </c>
      <c r="R58" s="81">
        <f>(R53/'16년(old)'!R53-1)*100</f>
        <v>8.0908626850433976</v>
      </c>
      <c r="S58" s="81">
        <f>(S53/'16년(old)'!S53-1)*100</f>
        <v>2.8279181708784629</v>
      </c>
      <c r="T58" s="81">
        <f>(T53/'16년(old)'!T53-1)*100</f>
        <v>8.6186318798374462</v>
      </c>
      <c r="U58" s="81">
        <f>(U53/'16년(old)'!U53-1)*100</f>
        <v>6.4427471384565616</v>
      </c>
    </row>
    <row r="59" spans="1:22" s="75" customFormat="1" ht="8.25" customHeight="1">
      <c r="A59" s="80"/>
      <c r="B59" s="80"/>
      <c r="C59" s="81"/>
      <c r="D59" s="81"/>
      <c r="E59" s="81"/>
      <c r="F59" s="81"/>
      <c r="G59" s="81"/>
      <c r="H59" s="81"/>
      <c r="I59" s="81"/>
      <c r="J59" s="81"/>
      <c r="K59" s="82"/>
      <c r="L59" s="81"/>
      <c r="M59" s="81"/>
      <c r="N59" s="81"/>
      <c r="O59" s="81"/>
      <c r="P59" s="81"/>
      <c r="Q59" s="81"/>
      <c r="R59" s="81"/>
      <c r="S59" s="81"/>
      <c r="T59" s="82"/>
      <c r="U59" s="82"/>
    </row>
    <row r="60" spans="1:22" s="75" customFormat="1" ht="20.25" customHeight="1">
      <c r="A60" s="80" t="s">
        <v>92</v>
      </c>
      <c r="B60" s="80" t="s">
        <v>91</v>
      </c>
      <c r="C60" s="81">
        <f>(C50/'16년(old)'!R50-1)*100</f>
        <v>0.6044608271898122</v>
      </c>
      <c r="D60" s="81">
        <f>(D50/C50-1)*100</f>
        <v>-0.47921421289324195</v>
      </c>
      <c r="E60" s="81">
        <f>(E50/D50-1)*100</f>
        <v>8.0948691415289034</v>
      </c>
      <c r="F60" s="81"/>
      <c r="G60" s="81">
        <f>(G50/E50-1)*100</f>
        <v>-2.3730721494751639</v>
      </c>
      <c r="H60" s="81">
        <f>(H50/G50-1)*100</f>
        <v>-3.2896260489501894</v>
      </c>
      <c r="I60" s="81">
        <f>(I50/H50-1)*100</f>
        <v>2.3733217843222132</v>
      </c>
      <c r="J60" s="81"/>
      <c r="K60" s="81"/>
      <c r="L60" s="81">
        <f>(L50/I50-1)*100</f>
        <v>1.2372899070788312</v>
      </c>
      <c r="M60" s="81">
        <f>(M50/L50-1)*100</f>
        <v>-6.846796356110108</v>
      </c>
      <c r="N60" s="81">
        <f>(N50/M50-1)*100</f>
        <v>6.1879228633854311</v>
      </c>
      <c r="O60" s="81"/>
      <c r="P60" s="81">
        <f t="shared" ref="P60:P63" si="4">(P50/N50-1)*100</f>
        <v>-5.6737588652482245</v>
      </c>
      <c r="Q60" s="81">
        <f>(Q50/P50-1)*100</f>
        <v>4.1983023431037214</v>
      </c>
      <c r="R60" s="81">
        <f>(R50/Q50-1)*100</f>
        <v>-4.0726338624285097</v>
      </c>
      <c r="S60" s="83"/>
      <c r="T60" s="83"/>
      <c r="U60" s="83"/>
    </row>
    <row r="61" spans="1:22" s="75" customFormat="1" ht="20.25" customHeight="1">
      <c r="A61" s="80"/>
      <c r="B61" s="80" t="s">
        <v>41</v>
      </c>
      <c r="C61" s="81">
        <f>(C51/'16년(old)'!R51-1)*100</f>
        <v>0.97615099061030275</v>
      </c>
      <c r="D61" s="81">
        <f t="shared" ref="D61:E63" si="5">(D51/C51-1)*100</f>
        <v>-0.89365557146614538</v>
      </c>
      <c r="E61" s="81">
        <f t="shared" si="5"/>
        <v>8.96877911845535</v>
      </c>
      <c r="F61" s="81"/>
      <c r="G61" s="81">
        <f t="shared" ref="G61:G63" si="6">(G51/E51-1)*100</f>
        <v>-3.1741478779481969</v>
      </c>
      <c r="H61" s="81">
        <f t="shared" ref="H61:I63" si="7">(H51/G51-1)*100</f>
        <v>-1.5069113348126661</v>
      </c>
      <c r="I61" s="81">
        <f t="shared" si="7"/>
        <v>3.5695436772542388</v>
      </c>
      <c r="J61" s="81"/>
      <c r="K61" s="81"/>
      <c r="L61" s="81">
        <f t="shared" ref="L61:L63" si="8">(L51/I51-1)*100</f>
        <v>-1.1287485685166798</v>
      </c>
      <c r="M61" s="81">
        <f t="shared" ref="M61:N63" si="9">(M51/L51-1)*100</f>
        <v>0.38793413986688563</v>
      </c>
      <c r="N61" s="81">
        <f t="shared" si="9"/>
        <v>-0.22578846546651432</v>
      </c>
      <c r="O61" s="81"/>
      <c r="P61" s="81">
        <f t="shared" si="4"/>
        <v>-5.877145418128304</v>
      </c>
      <c r="Q61" s="81">
        <f t="shared" ref="Q61:R63" si="10">(Q51/P51-1)*100</f>
        <v>2.5700714823175375</v>
      </c>
      <c r="R61" s="81">
        <f t="shared" si="10"/>
        <v>-1.8941564842621661</v>
      </c>
      <c r="S61" s="83"/>
      <c r="T61" s="83"/>
      <c r="U61" s="83"/>
    </row>
    <row r="62" spans="1:22" s="75" customFormat="1" ht="20.25" customHeight="1">
      <c r="A62" s="80"/>
      <c r="B62" s="80" t="s">
        <v>40</v>
      </c>
      <c r="C62" s="81">
        <f>(C52/'16년(old)'!R52-1)*100</f>
        <v>-4.2744067929731511</v>
      </c>
      <c r="D62" s="81">
        <f t="shared" si="5"/>
        <v>-2.0730962430828392</v>
      </c>
      <c r="E62" s="81">
        <f t="shared" si="5"/>
        <v>9.8410866064030813</v>
      </c>
      <c r="F62" s="81"/>
      <c r="G62" s="81">
        <f t="shared" si="6"/>
        <v>-3.7808929721666606</v>
      </c>
      <c r="H62" s="81">
        <f t="shared" si="7"/>
        <v>-2.8927039382701913</v>
      </c>
      <c r="I62" s="81">
        <f t="shared" si="7"/>
        <v>6.8285514726558638</v>
      </c>
      <c r="J62" s="81"/>
      <c r="K62" s="81"/>
      <c r="L62" s="81">
        <f t="shared" si="8"/>
        <v>-2.9387540226371467</v>
      </c>
      <c r="M62" s="81">
        <f t="shared" si="9"/>
        <v>3.8859242410987704</v>
      </c>
      <c r="N62" s="81">
        <f t="shared" si="9"/>
        <v>-2.2104890864996007</v>
      </c>
      <c r="O62" s="81"/>
      <c r="P62" s="81">
        <f t="shared" si="4"/>
        <v>-1.5319434756774886</v>
      </c>
      <c r="Q62" s="81">
        <f t="shared" si="10"/>
        <v>3.7517053206002737</v>
      </c>
      <c r="R62" s="81">
        <f t="shared" si="10"/>
        <v>-5.6887337952426726</v>
      </c>
      <c r="S62" s="83"/>
      <c r="T62" s="83"/>
      <c r="U62" s="83"/>
    </row>
    <row r="63" spans="1:22" s="75" customFormat="1" ht="20.25" customHeight="1">
      <c r="A63" s="80"/>
      <c r="B63" s="80" t="s">
        <v>42</v>
      </c>
      <c r="C63" s="81">
        <f>(C53/'16년(old)'!R53-1)*100</f>
        <v>11.944869831546701</v>
      </c>
      <c r="D63" s="81">
        <f t="shared" si="5"/>
        <v>1.2132760080776572</v>
      </c>
      <c r="E63" s="81">
        <f t="shared" si="5"/>
        <v>7.0266617322885416</v>
      </c>
      <c r="F63" s="81"/>
      <c r="G63" s="81">
        <f t="shared" si="6"/>
        <v>-1.7048529677070157</v>
      </c>
      <c r="H63" s="81">
        <f t="shared" si="7"/>
        <v>0.89933009085070292</v>
      </c>
      <c r="I63" s="81">
        <f t="shared" si="7"/>
        <v>-1.8766105805669286</v>
      </c>
      <c r="J63" s="81"/>
      <c r="K63" s="81"/>
      <c r="L63" s="81">
        <f t="shared" si="8"/>
        <v>2.1643082246802114</v>
      </c>
      <c r="M63" s="81">
        <f t="shared" si="9"/>
        <v>-5.6582946486625429</v>
      </c>
      <c r="N63" s="81">
        <f>(N53/M53-1)*100</f>
        <v>3.5517943293103205</v>
      </c>
      <c r="O63" s="81"/>
      <c r="P63" s="81">
        <f t="shared" si="4"/>
        <v>-13.687371337471177</v>
      </c>
      <c r="Q63" s="81">
        <f t="shared" si="10"/>
        <v>0.14704827487268535</v>
      </c>
      <c r="R63" s="81">
        <f t="shared" si="10"/>
        <v>6.1669591376284805</v>
      </c>
      <c r="S63" s="83"/>
      <c r="T63" s="83"/>
      <c r="U63" s="83"/>
    </row>
    <row r="64" spans="1:22" ht="20.25" customHeight="1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6" spans="10:19" ht="20.25" customHeight="1">
      <c r="J66" s="58"/>
      <c r="O66" s="58"/>
      <c r="S66" s="58"/>
    </row>
    <row r="67" spans="10:19" ht="20.25" customHeight="1">
      <c r="J67" s="58"/>
      <c r="O67" s="58"/>
      <c r="S67" s="58"/>
    </row>
    <row r="68" spans="10:19" ht="20.25" customHeight="1">
      <c r="J68" s="58"/>
      <c r="O68" s="58"/>
      <c r="S68" s="58"/>
    </row>
    <row r="69" spans="10:19" ht="20.25" customHeight="1">
      <c r="J69" s="58"/>
      <c r="O69" s="58"/>
      <c r="S69" s="58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  <ignoredErrors>
    <ignoredError sqref="H60:H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V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U2"/>
    </sheetView>
  </sheetViews>
  <sheetFormatPr defaultRowHeight="20.25" customHeight="1"/>
  <cols>
    <col min="1" max="1" width="10.109375" style="87" customWidth="1"/>
    <col min="2" max="2" width="7.6640625" style="87" bestFit="1" customWidth="1"/>
    <col min="3" max="5" width="8.44140625" style="87" customWidth="1"/>
    <col min="6" max="6" width="10.6640625" style="87" customWidth="1"/>
    <col min="7" max="9" width="8.44140625" style="87" customWidth="1"/>
    <col min="10" max="11" width="10.6640625" style="87" customWidth="1"/>
    <col min="12" max="14" width="8.44140625" style="87" customWidth="1"/>
    <col min="15" max="15" width="10.6640625" style="87" customWidth="1"/>
    <col min="16" max="18" width="9" style="87" customWidth="1"/>
    <col min="19" max="21" width="9.77734375" style="87" customWidth="1"/>
    <col min="22" max="16384" width="8.88671875" style="87"/>
  </cols>
  <sheetData>
    <row r="1" spans="1:21" ht="14.25" customHeight="1">
      <c r="F1" s="88"/>
      <c r="J1" s="88"/>
      <c r="K1" s="88"/>
      <c r="O1" s="88"/>
      <c r="S1" s="88"/>
      <c r="T1" s="88"/>
      <c r="U1" s="88"/>
    </row>
    <row r="2" spans="1:21" ht="27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0.25" customHeight="1">
      <c r="F3" s="88"/>
      <c r="J3" s="88"/>
      <c r="K3" s="88"/>
      <c r="O3" s="88"/>
      <c r="S3" s="88"/>
      <c r="U3" s="89" t="s">
        <v>25</v>
      </c>
    </row>
    <row r="4" spans="1:21" ht="30.75" customHeight="1" thickBot="1">
      <c r="A4" s="90" t="s">
        <v>1</v>
      </c>
      <c r="B4" s="91" t="s">
        <v>2</v>
      </c>
      <c r="C4" s="92" t="s">
        <v>161</v>
      </c>
      <c r="D4" s="92" t="s">
        <v>162</v>
      </c>
      <c r="E4" s="92" t="s">
        <v>163</v>
      </c>
      <c r="F4" s="93" t="s">
        <v>3</v>
      </c>
      <c r="G4" s="92" t="s">
        <v>164</v>
      </c>
      <c r="H4" s="92" t="s">
        <v>165</v>
      </c>
      <c r="I4" s="92" t="s">
        <v>166</v>
      </c>
      <c r="J4" s="93" t="s">
        <v>4</v>
      </c>
      <c r="K4" s="93" t="s">
        <v>5</v>
      </c>
      <c r="L4" s="92" t="s">
        <v>173</v>
      </c>
      <c r="M4" s="92" t="s">
        <v>168</v>
      </c>
      <c r="N4" s="92" t="s">
        <v>169</v>
      </c>
      <c r="O4" s="93" t="s">
        <v>6</v>
      </c>
      <c r="P4" s="92" t="s">
        <v>174</v>
      </c>
      <c r="Q4" s="92" t="s">
        <v>171</v>
      </c>
      <c r="R4" s="92" t="s">
        <v>197</v>
      </c>
      <c r="S4" s="93" t="s">
        <v>198</v>
      </c>
      <c r="T4" s="93" t="s">
        <v>199</v>
      </c>
      <c r="U4" s="93" t="s">
        <v>200</v>
      </c>
    </row>
    <row r="5" spans="1:21" ht="27" customHeight="1" thickTop="1">
      <c r="A5" s="94" t="s">
        <v>175</v>
      </c>
      <c r="B5" s="95" t="s">
        <v>9</v>
      </c>
      <c r="C5" s="110">
        <v>18888</v>
      </c>
      <c r="D5" s="110">
        <v>20113</v>
      </c>
      <c r="E5" s="110">
        <v>21088</v>
      </c>
      <c r="F5" s="111">
        <f>SUM(C5:E5)</f>
        <v>60089</v>
      </c>
      <c r="G5" s="110">
        <v>19714</v>
      </c>
      <c r="H5" s="110">
        <v>18230</v>
      </c>
      <c r="I5" s="110">
        <v>21109</v>
      </c>
      <c r="J5" s="111">
        <f>SUM(G5:I5)</f>
        <v>59053</v>
      </c>
      <c r="K5" s="111">
        <f>SUM(J5,F5)</f>
        <v>119142</v>
      </c>
      <c r="L5" s="110">
        <v>20024</v>
      </c>
      <c r="M5" s="110">
        <v>19827</v>
      </c>
      <c r="N5" s="110">
        <v>21715</v>
      </c>
      <c r="O5" s="111">
        <f>SUM(L5:N5)</f>
        <v>61566</v>
      </c>
      <c r="P5" s="110">
        <v>18579</v>
      </c>
      <c r="Q5" s="110">
        <v>19636</v>
      </c>
      <c r="R5" s="110">
        <v>20220</v>
      </c>
      <c r="S5" s="111">
        <f>SUM(P5:R5)</f>
        <v>58435</v>
      </c>
      <c r="T5" s="112">
        <f>SUM(S5,O5)</f>
        <v>120001</v>
      </c>
      <c r="U5" s="112">
        <f>SUM(T5,K5)</f>
        <v>239143</v>
      </c>
    </row>
    <row r="6" spans="1:21" ht="27" customHeight="1">
      <c r="A6" s="96"/>
      <c r="B6" s="97" t="s">
        <v>10</v>
      </c>
      <c r="C6" s="113">
        <v>18117</v>
      </c>
      <c r="D6" s="113">
        <v>19151</v>
      </c>
      <c r="E6" s="113">
        <v>19277</v>
      </c>
      <c r="F6" s="114">
        <f>SUM(C6:E6)</f>
        <v>56545</v>
      </c>
      <c r="G6" s="113">
        <v>19033</v>
      </c>
      <c r="H6" s="113">
        <v>18938</v>
      </c>
      <c r="I6" s="113">
        <v>20580</v>
      </c>
      <c r="J6" s="115">
        <f>SUM(G6:I6)</f>
        <v>58551</v>
      </c>
      <c r="K6" s="114">
        <f>SUM(K7:K8)</f>
        <v>115096</v>
      </c>
      <c r="L6" s="113">
        <v>20424</v>
      </c>
      <c r="M6" s="113">
        <v>21668</v>
      </c>
      <c r="N6" s="113">
        <v>20475</v>
      </c>
      <c r="O6" s="115">
        <f>SUM(L6:N6)</f>
        <v>62567</v>
      </c>
      <c r="P6" s="113">
        <v>18259</v>
      </c>
      <c r="Q6" s="113">
        <v>19609</v>
      </c>
      <c r="R6" s="113">
        <v>18381</v>
      </c>
      <c r="S6" s="115">
        <f>SUM(P6:R6)</f>
        <v>56249</v>
      </c>
      <c r="T6" s="116">
        <f>SUM(S6,O6)</f>
        <v>118816</v>
      </c>
      <c r="U6" s="116">
        <f>SUM(T6,K6)</f>
        <v>233912</v>
      </c>
    </row>
    <row r="7" spans="1:21" ht="27" customHeight="1">
      <c r="A7" s="96"/>
      <c r="B7" s="98" t="s">
        <v>15</v>
      </c>
      <c r="C7" s="110">
        <v>14776</v>
      </c>
      <c r="D7" s="110">
        <v>14836</v>
      </c>
      <c r="E7" s="110">
        <v>15015</v>
      </c>
      <c r="F7" s="111">
        <f>SUM(C7:E7)</f>
        <v>44627</v>
      </c>
      <c r="G7" s="110">
        <v>14718</v>
      </c>
      <c r="H7" s="110">
        <v>14500</v>
      </c>
      <c r="I7" s="110">
        <v>16295</v>
      </c>
      <c r="J7" s="132">
        <f>SUM(G7:I7)</f>
        <v>45513</v>
      </c>
      <c r="K7" s="111">
        <f>SUM(F7+J7)</f>
        <v>90140</v>
      </c>
      <c r="L7" s="110">
        <v>15839</v>
      </c>
      <c r="M7" s="110">
        <v>17447</v>
      </c>
      <c r="N7" s="110">
        <v>15530</v>
      </c>
      <c r="O7" s="111">
        <f>SUM(L7:N7)</f>
        <v>48816</v>
      </c>
      <c r="P7" s="110">
        <v>13587</v>
      </c>
      <c r="Q7" s="110">
        <v>14778</v>
      </c>
      <c r="R7" s="110">
        <v>13968</v>
      </c>
      <c r="S7" s="111">
        <f>SUM(P7:R7)</f>
        <v>42333</v>
      </c>
      <c r="T7" s="117">
        <f>SUM(S7,O7)</f>
        <v>91149</v>
      </c>
      <c r="U7" s="117">
        <f>SUM(T7,K7)</f>
        <v>181289</v>
      </c>
    </row>
    <row r="8" spans="1:21" ht="27" customHeight="1">
      <c r="A8" s="96"/>
      <c r="B8" s="98" t="s">
        <v>16</v>
      </c>
      <c r="C8" s="110">
        <v>3341</v>
      </c>
      <c r="D8" s="110">
        <v>4315</v>
      </c>
      <c r="E8" s="110">
        <v>4262</v>
      </c>
      <c r="F8" s="111">
        <f>SUM(C8:E8)</f>
        <v>11918</v>
      </c>
      <c r="G8" s="110">
        <v>4315</v>
      </c>
      <c r="H8" s="110">
        <v>4438</v>
      </c>
      <c r="I8" s="110">
        <v>4285</v>
      </c>
      <c r="J8" s="111">
        <f>SUM(G8:I8)</f>
        <v>13038</v>
      </c>
      <c r="K8" s="111">
        <f>SUM(F8+J8)</f>
        <v>24956</v>
      </c>
      <c r="L8" s="110">
        <v>4585</v>
      </c>
      <c r="M8" s="110">
        <v>4221</v>
      </c>
      <c r="N8" s="110">
        <v>4945</v>
      </c>
      <c r="O8" s="111">
        <f>SUM(L8:N8)</f>
        <v>13751</v>
      </c>
      <c r="P8" s="110">
        <v>4672</v>
      </c>
      <c r="Q8" s="110">
        <v>4831</v>
      </c>
      <c r="R8" s="110">
        <v>4413</v>
      </c>
      <c r="S8" s="111">
        <f>SUM(P8:R8)</f>
        <v>13916</v>
      </c>
      <c r="T8" s="111">
        <f>SUM(S8,O8)</f>
        <v>27667</v>
      </c>
      <c r="U8" s="111">
        <f>SUM(T8,K8)</f>
        <v>52623</v>
      </c>
    </row>
    <row r="9" spans="1:21" ht="27" customHeight="1" thickBot="1">
      <c r="A9" s="99"/>
      <c r="B9" s="100" t="s">
        <v>11</v>
      </c>
      <c r="C9" s="118">
        <v>14076</v>
      </c>
      <c r="D9" s="118">
        <v>14933</v>
      </c>
      <c r="E9" s="118">
        <v>16377</v>
      </c>
      <c r="F9" s="119">
        <f>E9</f>
        <v>16377</v>
      </c>
      <c r="G9" s="118">
        <v>16832</v>
      </c>
      <c r="H9" s="118">
        <v>16061</v>
      </c>
      <c r="I9" s="118">
        <v>16511</v>
      </c>
      <c r="J9" s="120">
        <f>I9</f>
        <v>16511</v>
      </c>
      <c r="K9" s="120">
        <f>J9</f>
        <v>16511</v>
      </c>
      <c r="L9" s="118">
        <v>16062</v>
      </c>
      <c r="M9" s="118">
        <v>14373</v>
      </c>
      <c r="N9" s="118">
        <v>15626</v>
      </c>
      <c r="O9" s="120">
        <f>N9</f>
        <v>15626</v>
      </c>
      <c r="P9" s="118">
        <v>15926</v>
      </c>
      <c r="Q9" s="118">
        <v>15896</v>
      </c>
      <c r="R9" s="118">
        <v>17666</v>
      </c>
      <c r="S9" s="120">
        <f>R9</f>
        <v>17666</v>
      </c>
      <c r="T9" s="120">
        <f>S9</f>
        <v>17666</v>
      </c>
      <c r="U9" s="119">
        <f>T9</f>
        <v>17666</v>
      </c>
    </row>
    <row r="10" spans="1:21" ht="27" customHeight="1" thickTop="1">
      <c r="A10" s="94" t="s">
        <v>176</v>
      </c>
      <c r="B10" s="95" t="s">
        <v>9</v>
      </c>
      <c r="C10" s="110">
        <v>48079</v>
      </c>
      <c r="D10" s="110">
        <v>46998</v>
      </c>
      <c r="E10" s="110">
        <v>49400</v>
      </c>
      <c r="F10" s="111">
        <f>SUM(C10:E10)</f>
        <v>144477</v>
      </c>
      <c r="G10" s="110">
        <v>49110</v>
      </c>
      <c r="H10" s="110">
        <v>47512</v>
      </c>
      <c r="I10" s="110">
        <v>50173</v>
      </c>
      <c r="J10" s="111">
        <f>SUM(G10:I10)</f>
        <v>146795</v>
      </c>
      <c r="K10" s="111">
        <f>SUM(J10,F10)</f>
        <v>291272</v>
      </c>
      <c r="L10" s="110">
        <v>49881</v>
      </c>
      <c r="M10" s="110">
        <v>47390</v>
      </c>
      <c r="N10" s="110">
        <v>51103</v>
      </c>
      <c r="O10" s="111">
        <f>SUM(L10:N10)</f>
        <v>148374</v>
      </c>
      <c r="P10" s="110">
        <v>48439</v>
      </c>
      <c r="Q10" s="110">
        <v>48782</v>
      </c>
      <c r="R10" s="110">
        <v>43430</v>
      </c>
      <c r="S10" s="111">
        <f>SUM(P10:R10)</f>
        <v>140651</v>
      </c>
      <c r="T10" s="111">
        <f>SUM(S10,O10)</f>
        <v>289025</v>
      </c>
      <c r="U10" s="111">
        <f>SUM(T10,K10)</f>
        <v>580297</v>
      </c>
    </row>
    <row r="11" spans="1:21" ht="27" customHeight="1">
      <c r="A11" s="96"/>
      <c r="B11" s="97" t="s">
        <v>10</v>
      </c>
      <c r="C11" s="113">
        <v>31483</v>
      </c>
      <c r="D11" s="113">
        <v>32071</v>
      </c>
      <c r="E11" s="113">
        <v>34272</v>
      </c>
      <c r="F11" s="114">
        <f>SUM(C11:E11)</f>
        <v>97826</v>
      </c>
      <c r="G11" s="113">
        <v>33062</v>
      </c>
      <c r="H11" s="113">
        <v>32297</v>
      </c>
      <c r="I11" s="113">
        <v>34304</v>
      </c>
      <c r="J11" s="115">
        <f>SUM(G11:I11)</f>
        <v>99663</v>
      </c>
      <c r="K11" s="114">
        <f>SUM(K12:K13)</f>
        <v>197489</v>
      </c>
      <c r="L11" s="113">
        <v>32954</v>
      </c>
      <c r="M11" s="113">
        <v>33011</v>
      </c>
      <c r="N11" s="113">
        <v>34352</v>
      </c>
      <c r="O11" s="115">
        <f>SUM(L11:N11)</f>
        <v>100317</v>
      </c>
      <c r="P11" s="113">
        <v>32853</v>
      </c>
      <c r="Q11" s="113">
        <v>32537</v>
      </c>
      <c r="R11" s="113">
        <v>30700</v>
      </c>
      <c r="S11" s="114">
        <f>SUM(S12:S13)</f>
        <v>96090</v>
      </c>
      <c r="T11" s="115">
        <f>SUM(S11,O11)</f>
        <v>196407</v>
      </c>
      <c r="U11" s="115">
        <f>SUM(T11,K11)</f>
        <v>393896</v>
      </c>
    </row>
    <row r="12" spans="1:21" ht="27" customHeight="1">
      <c r="A12" s="96"/>
      <c r="B12" s="98" t="s">
        <v>15</v>
      </c>
      <c r="C12" s="110">
        <v>26688</v>
      </c>
      <c r="D12" s="110">
        <v>26529</v>
      </c>
      <c r="E12" s="110">
        <v>28887</v>
      </c>
      <c r="F12" s="111">
        <f>SUM(C12:E12)</f>
        <v>82104</v>
      </c>
      <c r="G12" s="110">
        <v>27840</v>
      </c>
      <c r="H12" s="110">
        <v>27244</v>
      </c>
      <c r="I12" s="110">
        <v>29266</v>
      </c>
      <c r="J12" s="111">
        <f>SUM(G12:I12)</f>
        <v>84350</v>
      </c>
      <c r="K12" s="111">
        <f>SUM(F12+J12)</f>
        <v>166454</v>
      </c>
      <c r="L12" s="110">
        <v>28319</v>
      </c>
      <c r="M12" s="110">
        <v>27817</v>
      </c>
      <c r="N12" s="110">
        <v>29397</v>
      </c>
      <c r="O12" s="111">
        <f>SUM(L12:N12)</f>
        <v>85533</v>
      </c>
      <c r="P12" s="110">
        <v>27269</v>
      </c>
      <c r="Q12" s="110">
        <v>27910</v>
      </c>
      <c r="R12" s="110">
        <v>26279</v>
      </c>
      <c r="S12" s="111">
        <f>SUM(P12:R12)</f>
        <v>81458</v>
      </c>
      <c r="T12" s="111">
        <f>SUM(S12,O12)</f>
        <v>166991</v>
      </c>
      <c r="U12" s="111">
        <f>SUM(T12,K12)</f>
        <v>333445</v>
      </c>
    </row>
    <row r="13" spans="1:21" ht="27" customHeight="1">
      <c r="A13" s="96"/>
      <c r="B13" s="98" t="s">
        <v>16</v>
      </c>
      <c r="C13" s="110">
        <v>4795</v>
      </c>
      <c r="D13" s="110">
        <v>5542</v>
      </c>
      <c r="E13" s="110">
        <v>5385</v>
      </c>
      <c r="F13" s="111">
        <f>SUM(C13:E13)</f>
        <v>15722</v>
      </c>
      <c r="G13" s="110">
        <v>5222</v>
      </c>
      <c r="H13" s="110">
        <v>5053</v>
      </c>
      <c r="I13" s="110">
        <v>5038</v>
      </c>
      <c r="J13" s="111">
        <f>SUM(G13:I13)</f>
        <v>15313</v>
      </c>
      <c r="K13" s="111">
        <f>SUM(F13+J13)</f>
        <v>31035</v>
      </c>
      <c r="L13" s="110">
        <v>4635</v>
      </c>
      <c r="M13" s="110">
        <v>5194</v>
      </c>
      <c r="N13" s="110">
        <v>4955</v>
      </c>
      <c r="O13" s="111">
        <f>SUM(L13:N13)</f>
        <v>14784</v>
      </c>
      <c r="P13" s="110">
        <v>5584</v>
      </c>
      <c r="Q13" s="110">
        <v>4627</v>
      </c>
      <c r="R13" s="110">
        <v>4421</v>
      </c>
      <c r="S13" s="111">
        <f>SUM(P13:R13)</f>
        <v>14632</v>
      </c>
      <c r="T13" s="111">
        <f>SUM(S13,O13)</f>
        <v>29416</v>
      </c>
      <c r="U13" s="111">
        <f>SUM(T13,K13)</f>
        <v>60451</v>
      </c>
    </row>
    <row r="14" spans="1:21" ht="27" customHeight="1" thickBot="1">
      <c r="A14" s="99"/>
      <c r="B14" s="100" t="s">
        <v>11</v>
      </c>
      <c r="C14" s="118">
        <v>13649</v>
      </c>
      <c r="D14" s="118">
        <v>13399</v>
      </c>
      <c r="E14" s="118">
        <v>12724</v>
      </c>
      <c r="F14" s="119">
        <f>E14</f>
        <v>12724</v>
      </c>
      <c r="G14" s="118">
        <v>13555</v>
      </c>
      <c r="H14" s="118">
        <v>13514</v>
      </c>
      <c r="I14" s="118">
        <v>14005</v>
      </c>
      <c r="J14" s="120">
        <f>I14</f>
        <v>14005</v>
      </c>
      <c r="K14" s="119">
        <f>SUM(F14+J14)</f>
        <v>26729</v>
      </c>
      <c r="L14" s="118">
        <v>14882</v>
      </c>
      <c r="M14" s="118">
        <v>14949</v>
      </c>
      <c r="N14" s="118">
        <v>15205</v>
      </c>
      <c r="O14" s="120">
        <f>N14</f>
        <v>15205</v>
      </c>
      <c r="P14" s="118">
        <v>15609</v>
      </c>
      <c r="Q14" s="118">
        <v>16036</v>
      </c>
      <c r="R14" s="118">
        <v>15611</v>
      </c>
      <c r="S14" s="120">
        <f>R14</f>
        <v>15611</v>
      </c>
      <c r="T14" s="120">
        <f>S14</f>
        <v>15611</v>
      </c>
      <c r="U14" s="119">
        <f>T14</f>
        <v>15611</v>
      </c>
    </row>
    <row r="15" spans="1:21" ht="27" customHeight="1" thickTop="1">
      <c r="A15" s="94" t="s">
        <v>177</v>
      </c>
      <c r="B15" s="95" t="s">
        <v>9</v>
      </c>
      <c r="C15" s="110">
        <v>9383</v>
      </c>
      <c r="D15" s="110">
        <v>9641</v>
      </c>
      <c r="E15" s="110">
        <v>11115</v>
      </c>
      <c r="F15" s="111">
        <f>SUM(C15:E15)</f>
        <v>30139</v>
      </c>
      <c r="G15" s="110">
        <v>10748</v>
      </c>
      <c r="H15" s="110">
        <v>10915</v>
      </c>
      <c r="I15" s="110">
        <v>10828</v>
      </c>
      <c r="J15" s="111">
        <f>SUM(G15:I15)</f>
        <v>32491</v>
      </c>
      <c r="K15" s="117">
        <f>SUM(J15,F15)</f>
        <v>62630</v>
      </c>
      <c r="L15" s="110">
        <v>10941</v>
      </c>
      <c r="M15" s="110">
        <v>10183</v>
      </c>
      <c r="N15" s="110">
        <v>11034</v>
      </c>
      <c r="O15" s="111">
        <f>SUM(L15:N15)</f>
        <v>32158</v>
      </c>
      <c r="P15" s="110">
        <v>8854</v>
      </c>
      <c r="Q15" s="110">
        <v>9048</v>
      </c>
      <c r="R15" s="110">
        <v>9012</v>
      </c>
      <c r="S15" s="111">
        <f>SUM(P15:R15)</f>
        <v>26914</v>
      </c>
      <c r="T15" s="111">
        <f>SUM(S15,O15)</f>
        <v>59072</v>
      </c>
      <c r="U15" s="111">
        <f>SUM(T15,K15)</f>
        <v>121702</v>
      </c>
    </row>
    <row r="16" spans="1:21" ht="27" customHeight="1">
      <c r="A16" s="94"/>
      <c r="B16" s="97" t="s">
        <v>10</v>
      </c>
      <c r="C16" s="113">
        <v>8815</v>
      </c>
      <c r="D16" s="113">
        <v>9578</v>
      </c>
      <c r="E16" s="113">
        <v>10696</v>
      </c>
      <c r="F16" s="114">
        <f>SUM(C16:E16)</f>
        <v>29089</v>
      </c>
      <c r="G16" s="113">
        <v>10949</v>
      </c>
      <c r="H16" s="113">
        <v>10724</v>
      </c>
      <c r="I16" s="113">
        <v>11731</v>
      </c>
      <c r="J16" s="115">
        <f>SUM(G16:I16)</f>
        <v>33404</v>
      </c>
      <c r="K16" s="116">
        <f>SUM(J16,F16)</f>
        <v>62493</v>
      </c>
      <c r="L16" s="113">
        <v>11344</v>
      </c>
      <c r="M16" s="113">
        <v>10042</v>
      </c>
      <c r="N16" s="113">
        <v>9919</v>
      </c>
      <c r="O16" s="115">
        <f>SUM(L16:N16)</f>
        <v>31305</v>
      </c>
      <c r="P16" s="113">
        <v>8836</v>
      </c>
      <c r="Q16" s="113">
        <v>8218</v>
      </c>
      <c r="R16" s="113">
        <v>9704</v>
      </c>
      <c r="S16" s="114">
        <f>SUM(S17:S18)</f>
        <v>26758</v>
      </c>
      <c r="T16" s="115">
        <f>SUM(S16,O16)</f>
        <v>58063</v>
      </c>
      <c r="U16" s="115">
        <f>SUM(T16,K16)</f>
        <v>120556</v>
      </c>
    </row>
    <row r="17" spans="1:21" ht="27" customHeight="1">
      <c r="A17" s="96"/>
      <c r="B17" s="98" t="s">
        <v>15</v>
      </c>
      <c r="C17" s="110">
        <v>5106</v>
      </c>
      <c r="D17" s="110">
        <v>5263</v>
      </c>
      <c r="E17" s="110">
        <v>5782</v>
      </c>
      <c r="F17" s="111">
        <f>SUM(C17:E17)</f>
        <v>16151</v>
      </c>
      <c r="G17" s="110">
        <v>6344</v>
      </c>
      <c r="H17" s="110">
        <v>6219</v>
      </c>
      <c r="I17" s="110">
        <v>7358</v>
      </c>
      <c r="J17" s="111">
        <f>SUM(G17:I17)</f>
        <v>19921</v>
      </c>
      <c r="K17" s="111">
        <f>SUM(F17+J17)</f>
        <v>36072</v>
      </c>
      <c r="L17" s="110">
        <v>7177</v>
      </c>
      <c r="M17" s="110">
        <v>6501</v>
      </c>
      <c r="N17" s="110">
        <v>5816</v>
      </c>
      <c r="O17" s="111">
        <f>SUM(L17:N17)</f>
        <v>19494</v>
      </c>
      <c r="P17" s="110">
        <v>5305</v>
      </c>
      <c r="Q17" s="110">
        <v>4628</v>
      </c>
      <c r="R17" s="110">
        <v>4984</v>
      </c>
      <c r="S17" s="111">
        <f>SUM(P17:R17)</f>
        <v>14917</v>
      </c>
      <c r="T17" s="111">
        <f>SUM(S17,O17)</f>
        <v>34411</v>
      </c>
      <c r="U17" s="111">
        <f>SUM(T17,K17)</f>
        <v>70483</v>
      </c>
    </row>
    <row r="18" spans="1:21" ht="27" customHeight="1">
      <c r="A18" s="96"/>
      <c r="B18" s="98" t="s">
        <v>16</v>
      </c>
      <c r="C18" s="110">
        <v>3709</v>
      </c>
      <c r="D18" s="110">
        <v>4315</v>
      </c>
      <c r="E18" s="110">
        <v>4914</v>
      </c>
      <c r="F18" s="111">
        <f>SUM(C18:E18)</f>
        <v>12938</v>
      </c>
      <c r="G18" s="110">
        <v>4605</v>
      </c>
      <c r="H18" s="110">
        <v>4505</v>
      </c>
      <c r="I18" s="110">
        <v>4373</v>
      </c>
      <c r="J18" s="111">
        <f>SUM(G18:I18)</f>
        <v>13483</v>
      </c>
      <c r="K18" s="111">
        <f>SUM(F18+J18)</f>
        <v>26421</v>
      </c>
      <c r="L18" s="110">
        <v>4167</v>
      </c>
      <c r="M18" s="110">
        <v>3541</v>
      </c>
      <c r="N18" s="110">
        <v>4103</v>
      </c>
      <c r="O18" s="111">
        <f>SUM(L18:N18)</f>
        <v>11811</v>
      </c>
      <c r="P18" s="110">
        <v>3531</v>
      </c>
      <c r="Q18" s="110">
        <v>3590</v>
      </c>
      <c r="R18" s="110">
        <v>4720</v>
      </c>
      <c r="S18" s="111">
        <f>SUM(P18:R18)</f>
        <v>11841</v>
      </c>
      <c r="T18" s="111">
        <f>SUM(S18,O18)</f>
        <v>23652</v>
      </c>
      <c r="U18" s="111">
        <f>SUM(T18,K18)</f>
        <v>50073</v>
      </c>
    </row>
    <row r="19" spans="1:21" ht="27" customHeight="1" thickBot="1">
      <c r="A19" s="99"/>
      <c r="B19" s="100" t="s">
        <v>11</v>
      </c>
      <c r="C19" s="118">
        <v>5953</v>
      </c>
      <c r="D19" s="118">
        <v>6033</v>
      </c>
      <c r="E19" s="118">
        <v>6418</v>
      </c>
      <c r="F19" s="119">
        <f>E19</f>
        <v>6418</v>
      </c>
      <c r="G19" s="118">
        <v>6197</v>
      </c>
      <c r="H19" s="118">
        <v>6304</v>
      </c>
      <c r="I19" s="118">
        <v>5306</v>
      </c>
      <c r="J19" s="120">
        <f>I19</f>
        <v>5306</v>
      </c>
      <c r="K19" s="119">
        <f>SUM(F19+J19)</f>
        <v>11724</v>
      </c>
      <c r="L19" s="118">
        <v>4861</v>
      </c>
      <c r="M19" s="118">
        <v>4988</v>
      </c>
      <c r="N19" s="118">
        <v>6112</v>
      </c>
      <c r="O19" s="120">
        <f>N19</f>
        <v>6112</v>
      </c>
      <c r="P19" s="118">
        <v>6132</v>
      </c>
      <c r="Q19" s="118">
        <v>6971</v>
      </c>
      <c r="R19" s="118">
        <v>6262</v>
      </c>
      <c r="S19" s="120">
        <f>R19</f>
        <v>6262</v>
      </c>
      <c r="T19" s="120">
        <f>S19</f>
        <v>6262</v>
      </c>
      <c r="U19" s="119">
        <f>T19</f>
        <v>6262</v>
      </c>
    </row>
    <row r="20" spans="1:21" ht="27" customHeight="1" thickTop="1">
      <c r="A20" s="94" t="s">
        <v>178</v>
      </c>
      <c r="B20" s="95" t="s">
        <v>9</v>
      </c>
      <c r="C20" s="110">
        <v>14223</v>
      </c>
      <c r="D20" s="110">
        <v>13719</v>
      </c>
      <c r="E20" s="110">
        <v>18046</v>
      </c>
      <c r="F20" s="111">
        <f>SUM(C20:E20)</f>
        <v>45988</v>
      </c>
      <c r="G20" s="110">
        <v>15529</v>
      </c>
      <c r="H20" s="110">
        <v>17045</v>
      </c>
      <c r="I20" s="110">
        <v>16925</v>
      </c>
      <c r="J20" s="111">
        <f>SUM(G20:I20)</f>
        <v>49499</v>
      </c>
      <c r="K20" s="111">
        <f>SUM(J20,F20)</f>
        <v>95487</v>
      </c>
      <c r="L20" s="110">
        <v>15529</v>
      </c>
      <c r="M20" s="110">
        <v>14753</v>
      </c>
      <c r="N20" s="110">
        <v>15246</v>
      </c>
      <c r="O20" s="111">
        <f>SUM(L20:N20)</f>
        <v>45528</v>
      </c>
      <c r="P20" s="110">
        <v>15440</v>
      </c>
      <c r="Q20" s="110">
        <v>15438</v>
      </c>
      <c r="R20" s="110">
        <v>15907</v>
      </c>
      <c r="S20" s="111">
        <f>SUM(P20:R20)</f>
        <v>46785</v>
      </c>
      <c r="T20" s="111">
        <f>SUM(S20,O20)</f>
        <v>92313</v>
      </c>
      <c r="U20" s="111">
        <f>SUM(T20,K20)</f>
        <v>187800</v>
      </c>
    </row>
    <row r="21" spans="1:21" ht="27" customHeight="1">
      <c r="A21" s="94" t="s">
        <v>179</v>
      </c>
      <c r="B21" s="97" t="s">
        <v>10</v>
      </c>
      <c r="C21" s="113">
        <v>13209</v>
      </c>
      <c r="D21" s="113">
        <v>13786</v>
      </c>
      <c r="E21" s="113">
        <v>15627</v>
      </c>
      <c r="F21" s="114">
        <f>SUM(C21:E21)</f>
        <v>42622</v>
      </c>
      <c r="G21" s="113">
        <v>13573</v>
      </c>
      <c r="H21" s="113">
        <v>14101</v>
      </c>
      <c r="I21" s="113">
        <v>14729</v>
      </c>
      <c r="J21" s="115">
        <f>SUM(G21:I21)</f>
        <v>42403</v>
      </c>
      <c r="K21" s="115">
        <f>SUM(J21,F21)</f>
        <v>85025</v>
      </c>
      <c r="L21" s="113">
        <v>13284</v>
      </c>
      <c r="M21" s="113">
        <v>12535</v>
      </c>
      <c r="N21" s="113">
        <v>14265</v>
      </c>
      <c r="O21" s="115">
        <f>SUM(L21:N21)</f>
        <v>40084</v>
      </c>
      <c r="P21" s="113">
        <v>13197</v>
      </c>
      <c r="Q21" s="113">
        <v>13602</v>
      </c>
      <c r="R21" s="113">
        <v>13439</v>
      </c>
      <c r="S21" s="115">
        <f>SUM(P21:R21)</f>
        <v>40238</v>
      </c>
      <c r="T21" s="115">
        <f>SUM(S21,O21)</f>
        <v>80322</v>
      </c>
      <c r="U21" s="115">
        <f>SUM(T21,K21)</f>
        <v>165347</v>
      </c>
    </row>
    <row r="22" spans="1:21" ht="27" customHeight="1">
      <c r="A22" s="96"/>
      <c r="B22" s="98" t="s">
        <v>15</v>
      </c>
      <c r="C22" s="110">
        <v>11699</v>
      </c>
      <c r="D22" s="110">
        <v>12354</v>
      </c>
      <c r="E22" s="110">
        <v>13952</v>
      </c>
      <c r="F22" s="111">
        <f>SUM(C22:E22)</f>
        <v>38005</v>
      </c>
      <c r="G22" s="110">
        <v>12214</v>
      </c>
      <c r="H22" s="110">
        <v>12559</v>
      </c>
      <c r="I22" s="110">
        <v>13337</v>
      </c>
      <c r="J22" s="111">
        <f>SUM(G22:I22)</f>
        <v>38110</v>
      </c>
      <c r="K22" s="111">
        <f>SUM(J22,F22)</f>
        <v>76115</v>
      </c>
      <c r="L22" s="110">
        <v>11949</v>
      </c>
      <c r="M22" s="110">
        <v>11457</v>
      </c>
      <c r="N22" s="110">
        <v>12695</v>
      </c>
      <c r="O22" s="111">
        <f>SUM(L22:N22)</f>
        <v>36101</v>
      </c>
      <c r="P22" s="110">
        <v>11827</v>
      </c>
      <c r="Q22" s="110">
        <v>12130</v>
      </c>
      <c r="R22" s="110">
        <v>11654</v>
      </c>
      <c r="S22" s="111">
        <f>SUM(P22:R22)</f>
        <v>35611</v>
      </c>
      <c r="T22" s="111">
        <f>SUM(S22,O22)</f>
        <v>71712</v>
      </c>
      <c r="U22" s="111">
        <f>SUM(T22,K22)</f>
        <v>147827</v>
      </c>
    </row>
    <row r="23" spans="1:21" ht="27" customHeight="1">
      <c r="A23" s="96"/>
      <c r="B23" s="98" t="s">
        <v>16</v>
      </c>
      <c r="C23" s="110">
        <v>1510</v>
      </c>
      <c r="D23" s="110">
        <v>1432</v>
      </c>
      <c r="E23" s="110">
        <v>1675</v>
      </c>
      <c r="F23" s="111">
        <f>SUM(C23:E23)</f>
        <v>4617</v>
      </c>
      <c r="G23" s="110">
        <v>1359</v>
      </c>
      <c r="H23" s="110">
        <v>1542</v>
      </c>
      <c r="I23" s="110">
        <v>1392</v>
      </c>
      <c r="J23" s="111">
        <f>SUM(G23:I23)</f>
        <v>4293</v>
      </c>
      <c r="K23" s="111">
        <f>SUM(J23,F23)</f>
        <v>8910</v>
      </c>
      <c r="L23" s="110">
        <v>1335</v>
      </c>
      <c r="M23" s="110">
        <v>1078</v>
      </c>
      <c r="N23" s="110">
        <v>1570</v>
      </c>
      <c r="O23" s="111">
        <f>SUM(L23:N23)</f>
        <v>3983</v>
      </c>
      <c r="P23" s="110">
        <v>1370</v>
      </c>
      <c r="Q23" s="110">
        <v>1472</v>
      </c>
      <c r="R23" s="110">
        <v>1785</v>
      </c>
      <c r="S23" s="111">
        <f>SUM(P23:R23)</f>
        <v>4627</v>
      </c>
      <c r="T23" s="111">
        <f>SUM(S23,O23)</f>
        <v>8610</v>
      </c>
      <c r="U23" s="111">
        <f>SUM(T23,K23)</f>
        <v>17520</v>
      </c>
    </row>
    <row r="24" spans="1:21" ht="27" customHeight="1" thickBot="1">
      <c r="A24" s="101"/>
      <c r="B24" s="100" t="s">
        <v>11</v>
      </c>
      <c r="C24" s="118">
        <v>15364</v>
      </c>
      <c r="D24" s="118">
        <v>13659</v>
      </c>
      <c r="E24" s="118">
        <v>14384</v>
      </c>
      <c r="F24" s="119">
        <f>E24</f>
        <v>14384</v>
      </c>
      <c r="G24" s="118">
        <v>13315</v>
      </c>
      <c r="H24" s="118">
        <v>14120</v>
      </c>
      <c r="I24" s="118">
        <v>14053</v>
      </c>
      <c r="J24" s="120">
        <f>I24</f>
        <v>14053</v>
      </c>
      <c r="K24" s="119">
        <f>SUM(F24+J24)</f>
        <v>28437</v>
      </c>
      <c r="L24" s="118">
        <v>14038</v>
      </c>
      <c r="M24" s="118">
        <v>13978</v>
      </c>
      <c r="N24" s="118">
        <v>13768</v>
      </c>
      <c r="O24" s="120">
        <f>N24</f>
        <v>13768</v>
      </c>
      <c r="P24" s="118">
        <v>13571</v>
      </c>
      <c r="Q24" s="118">
        <v>14574</v>
      </c>
      <c r="R24" s="118">
        <v>12950</v>
      </c>
      <c r="S24" s="120">
        <f>R24</f>
        <v>12950</v>
      </c>
      <c r="T24" s="120">
        <f>S24</f>
        <v>12950</v>
      </c>
      <c r="U24" s="119">
        <f>T24</f>
        <v>12950</v>
      </c>
    </row>
    <row r="25" spans="1:21" ht="27" customHeight="1" thickTop="1">
      <c r="A25" s="94" t="s">
        <v>180</v>
      </c>
      <c r="B25" s="95" t="s">
        <v>9</v>
      </c>
      <c r="C25" s="110">
        <v>4206</v>
      </c>
      <c r="D25" s="110">
        <v>4806</v>
      </c>
      <c r="E25" s="110">
        <v>5601</v>
      </c>
      <c r="F25" s="111">
        <f>SUM(C25:E25)</f>
        <v>14613</v>
      </c>
      <c r="G25" s="110">
        <v>5882</v>
      </c>
      <c r="H25" s="110">
        <v>5864</v>
      </c>
      <c r="I25" s="110">
        <v>5458</v>
      </c>
      <c r="J25" s="111">
        <f>SUM(G25:I25)</f>
        <v>17204</v>
      </c>
      <c r="K25" s="111">
        <f>SUM(J25,F25)</f>
        <v>31817</v>
      </c>
      <c r="L25" s="110">
        <v>5864</v>
      </c>
      <c r="M25" s="110">
        <v>4533</v>
      </c>
      <c r="N25" s="110">
        <v>4757</v>
      </c>
      <c r="O25" s="111">
        <f>SUM(L25:N25)</f>
        <v>15154</v>
      </c>
      <c r="P25" s="110">
        <v>3903</v>
      </c>
      <c r="Q25" s="110">
        <v>3335</v>
      </c>
      <c r="R25" s="110">
        <v>3686</v>
      </c>
      <c r="S25" s="111">
        <f>SUM(P25:R25)</f>
        <v>10924</v>
      </c>
      <c r="T25" s="111">
        <f>SUM(S25,O25)</f>
        <v>26078</v>
      </c>
      <c r="U25" s="111">
        <f>SUM(T25,K25)</f>
        <v>57895</v>
      </c>
    </row>
    <row r="26" spans="1:21" ht="27" customHeight="1">
      <c r="A26" s="96"/>
      <c r="B26" s="97" t="s">
        <v>10</v>
      </c>
      <c r="C26" s="113">
        <v>3588</v>
      </c>
      <c r="D26" s="113">
        <v>4220</v>
      </c>
      <c r="E26" s="113">
        <v>4618</v>
      </c>
      <c r="F26" s="114">
        <f>SUM(C26:E26)</f>
        <v>12426</v>
      </c>
      <c r="G26" s="113">
        <v>4681</v>
      </c>
      <c r="H26" s="113">
        <v>4799</v>
      </c>
      <c r="I26" s="113">
        <v>4329</v>
      </c>
      <c r="J26" s="115">
        <f>SUM(G26:I26)</f>
        <v>13809</v>
      </c>
      <c r="K26" s="114">
        <f>SUM(K27:K28)</f>
        <v>26235</v>
      </c>
      <c r="L26" s="113">
        <v>3457</v>
      </c>
      <c r="M26" s="113">
        <v>3510</v>
      </c>
      <c r="N26" s="113">
        <v>3684</v>
      </c>
      <c r="O26" s="115">
        <f>SUM(L26:N26)</f>
        <v>10651</v>
      </c>
      <c r="P26" s="113">
        <v>2690</v>
      </c>
      <c r="Q26" s="113">
        <v>2778</v>
      </c>
      <c r="R26" s="113">
        <v>2793</v>
      </c>
      <c r="S26" s="114">
        <f>SUM(S27:S28)</f>
        <v>8261</v>
      </c>
      <c r="T26" s="115">
        <f>SUM(S26,O26)</f>
        <v>18912</v>
      </c>
      <c r="U26" s="115">
        <f>SUM(T26,K26)</f>
        <v>45147</v>
      </c>
    </row>
    <row r="27" spans="1:21" ht="27" customHeight="1">
      <c r="A27" s="96"/>
      <c r="B27" s="98" t="s">
        <v>15</v>
      </c>
      <c r="C27" s="110">
        <v>3335</v>
      </c>
      <c r="D27" s="110">
        <v>3848</v>
      </c>
      <c r="E27" s="110">
        <v>4296</v>
      </c>
      <c r="F27" s="111">
        <f>SUM(C27:E27)</f>
        <v>11479</v>
      </c>
      <c r="G27" s="110">
        <v>4327</v>
      </c>
      <c r="H27" s="110">
        <v>4340</v>
      </c>
      <c r="I27" s="110">
        <v>3858</v>
      </c>
      <c r="J27" s="111">
        <f>SUM(G27:I27)</f>
        <v>12525</v>
      </c>
      <c r="K27" s="111">
        <f>SUM(F27+J27)</f>
        <v>24004</v>
      </c>
      <c r="L27" s="110">
        <v>2949</v>
      </c>
      <c r="M27" s="110">
        <v>3115</v>
      </c>
      <c r="N27" s="110">
        <v>3434</v>
      </c>
      <c r="O27" s="111">
        <f>SUM(L27:N27)</f>
        <v>9498</v>
      </c>
      <c r="P27" s="110">
        <v>2437</v>
      </c>
      <c r="Q27" s="110">
        <v>2480</v>
      </c>
      <c r="R27" s="110">
        <v>2515</v>
      </c>
      <c r="S27" s="111">
        <f>SUM(P27:R27)</f>
        <v>7432</v>
      </c>
      <c r="T27" s="111">
        <f>SUM(S27,O27)</f>
        <v>16930</v>
      </c>
      <c r="U27" s="111">
        <f>SUM(T27,K27)</f>
        <v>40934</v>
      </c>
    </row>
    <row r="28" spans="1:21" ht="27" customHeight="1">
      <c r="A28" s="96"/>
      <c r="B28" s="98" t="s">
        <v>16</v>
      </c>
      <c r="C28" s="110">
        <v>253</v>
      </c>
      <c r="D28" s="110">
        <v>372</v>
      </c>
      <c r="E28" s="110">
        <v>322</v>
      </c>
      <c r="F28" s="111">
        <f>SUM(C28:E28)</f>
        <v>947</v>
      </c>
      <c r="G28" s="110">
        <v>354</v>
      </c>
      <c r="H28" s="110">
        <v>459</v>
      </c>
      <c r="I28" s="110">
        <v>471</v>
      </c>
      <c r="J28" s="111">
        <f>SUM(G28:I28)</f>
        <v>1284</v>
      </c>
      <c r="K28" s="111">
        <f>SUM(F28+J28)</f>
        <v>2231</v>
      </c>
      <c r="L28" s="110">
        <v>508</v>
      </c>
      <c r="M28" s="110">
        <v>395</v>
      </c>
      <c r="N28" s="110">
        <v>250</v>
      </c>
      <c r="O28" s="111">
        <f>SUM(L28:N28)</f>
        <v>1153</v>
      </c>
      <c r="P28" s="110">
        <v>253</v>
      </c>
      <c r="Q28" s="110">
        <v>298</v>
      </c>
      <c r="R28" s="110">
        <v>278</v>
      </c>
      <c r="S28" s="111">
        <f>SUM(P28:R28)</f>
        <v>829</v>
      </c>
      <c r="T28" s="111">
        <f>SUM(S28,O28)</f>
        <v>1982</v>
      </c>
      <c r="U28" s="111">
        <f>SUM(T28,K28)</f>
        <v>4213</v>
      </c>
    </row>
    <row r="29" spans="1:21" ht="27" customHeight="1" thickBot="1">
      <c r="A29" s="99"/>
      <c r="B29" s="100" t="s">
        <v>11</v>
      </c>
      <c r="C29" s="118">
        <v>1908</v>
      </c>
      <c r="D29" s="118">
        <v>1398</v>
      </c>
      <c r="E29" s="118">
        <v>1410</v>
      </c>
      <c r="F29" s="119">
        <f>E29</f>
        <v>1410</v>
      </c>
      <c r="G29" s="118">
        <v>1468</v>
      </c>
      <c r="H29" s="118">
        <v>1464</v>
      </c>
      <c r="I29" s="118">
        <v>1524</v>
      </c>
      <c r="J29" s="120">
        <f>I29</f>
        <v>1524</v>
      </c>
      <c r="K29" s="119">
        <f>SUM(F29+J29)</f>
        <v>2934</v>
      </c>
      <c r="L29" s="118">
        <v>2757</v>
      </c>
      <c r="M29" s="118">
        <v>2921</v>
      </c>
      <c r="N29" s="118">
        <v>2610</v>
      </c>
      <c r="O29" s="120">
        <f>N29</f>
        <v>2610</v>
      </c>
      <c r="P29" s="118">
        <v>3099</v>
      </c>
      <c r="Q29" s="118">
        <v>2840</v>
      </c>
      <c r="R29" s="118">
        <v>2418</v>
      </c>
      <c r="S29" s="120">
        <f>R29</f>
        <v>2418</v>
      </c>
      <c r="T29" s="120">
        <f>S29</f>
        <v>2418</v>
      </c>
      <c r="U29" s="119">
        <f>T29</f>
        <v>2418</v>
      </c>
    </row>
    <row r="30" spans="1:21" ht="27" customHeight="1" thickTop="1">
      <c r="A30" s="94" t="s">
        <v>181</v>
      </c>
      <c r="B30" s="95" t="s">
        <v>9</v>
      </c>
      <c r="C30" s="110">
        <v>78328</v>
      </c>
      <c r="D30" s="110">
        <v>76651</v>
      </c>
      <c r="E30" s="110">
        <v>84367</v>
      </c>
      <c r="F30" s="111">
        <f>SUM(C30:E30)</f>
        <v>239346</v>
      </c>
      <c r="G30" s="110">
        <v>81644</v>
      </c>
      <c r="H30" s="110">
        <v>79061</v>
      </c>
      <c r="I30" s="110">
        <v>79235</v>
      </c>
      <c r="J30" s="111">
        <f>SUM(G30:I30)</f>
        <v>239940</v>
      </c>
      <c r="K30" s="111">
        <f>SUM(J30,F30)</f>
        <v>479286</v>
      </c>
      <c r="L30" s="110">
        <v>83972</v>
      </c>
      <c r="M30" s="110">
        <v>74517</v>
      </c>
      <c r="N30" s="110">
        <v>78763</v>
      </c>
      <c r="O30" s="111">
        <f>SUM(L30:N30)</f>
        <v>237252</v>
      </c>
      <c r="P30" s="110">
        <v>78893</v>
      </c>
      <c r="Q30" s="110">
        <v>81534</v>
      </c>
      <c r="R30" s="110">
        <v>78653</v>
      </c>
      <c r="S30" s="111">
        <f>SUM(P30:R30)</f>
        <v>239080</v>
      </c>
      <c r="T30" s="111">
        <f>SUM(S30,O30)</f>
        <v>476332</v>
      </c>
      <c r="U30" s="111">
        <f>SUM(T30,K30)</f>
        <v>955618</v>
      </c>
    </row>
    <row r="31" spans="1:21" ht="27" customHeight="1">
      <c r="A31" s="96"/>
      <c r="B31" s="97" t="s">
        <v>10</v>
      </c>
      <c r="C31" s="113">
        <v>78798</v>
      </c>
      <c r="D31" s="113">
        <v>73981</v>
      </c>
      <c r="E31" s="113">
        <v>82880</v>
      </c>
      <c r="F31" s="114">
        <f>SUM(C31:E31)</f>
        <v>235659</v>
      </c>
      <c r="G31" s="113">
        <v>79989</v>
      </c>
      <c r="H31" s="113">
        <v>78717</v>
      </c>
      <c r="I31" s="113">
        <v>78969</v>
      </c>
      <c r="J31" s="115">
        <f>SUM(G31:I31)</f>
        <v>237675</v>
      </c>
      <c r="K31" s="115">
        <f>SUM(J31,F31)</f>
        <v>473334</v>
      </c>
      <c r="L31" s="113">
        <v>81032</v>
      </c>
      <c r="M31" s="113">
        <v>81223</v>
      </c>
      <c r="N31" s="113">
        <v>78645</v>
      </c>
      <c r="O31" s="115">
        <f>SUM(L31:N31)</f>
        <v>240900</v>
      </c>
      <c r="P31" s="113">
        <v>79133</v>
      </c>
      <c r="Q31" s="113">
        <v>79314</v>
      </c>
      <c r="R31" s="113">
        <v>78908</v>
      </c>
      <c r="S31" s="115">
        <f>SUM(P31:R31)</f>
        <v>237355</v>
      </c>
      <c r="T31" s="115">
        <f>SUM(S31,O31)</f>
        <v>478255</v>
      </c>
      <c r="U31" s="115">
        <f>SUM(T31,K31)</f>
        <v>951589</v>
      </c>
    </row>
    <row r="32" spans="1:21" ht="27" customHeight="1">
      <c r="A32" s="96"/>
      <c r="B32" s="98" t="s">
        <v>15</v>
      </c>
      <c r="C32" s="110">
        <v>40046</v>
      </c>
      <c r="D32" s="110">
        <v>36775</v>
      </c>
      <c r="E32" s="110">
        <v>42549</v>
      </c>
      <c r="F32" s="111">
        <f>SUM(C32:E32)</f>
        <v>119370</v>
      </c>
      <c r="G32" s="110">
        <v>40066</v>
      </c>
      <c r="H32" s="110">
        <v>38478</v>
      </c>
      <c r="I32" s="110">
        <v>39927</v>
      </c>
      <c r="J32" s="111">
        <f>SUM(G32:I32)</f>
        <v>118471</v>
      </c>
      <c r="K32" s="111">
        <f>SUM(F32+J32)</f>
        <v>237841</v>
      </c>
      <c r="L32" s="110">
        <v>40606</v>
      </c>
      <c r="M32" s="110">
        <v>43368</v>
      </c>
      <c r="N32" s="110">
        <v>40363</v>
      </c>
      <c r="O32" s="111">
        <f>SUM(L32:N32)</f>
        <v>124337</v>
      </c>
      <c r="P32" s="110">
        <v>48122</v>
      </c>
      <c r="Q32" s="110">
        <v>48203</v>
      </c>
      <c r="R32" s="110">
        <v>44386</v>
      </c>
      <c r="S32" s="111">
        <f>SUM(P32:R32)</f>
        <v>140711</v>
      </c>
      <c r="T32" s="111">
        <f>SUM(S32,O32)</f>
        <v>265048</v>
      </c>
      <c r="U32" s="111">
        <f>SUM(T32,K32)</f>
        <v>502889</v>
      </c>
    </row>
    <row r="33" spans="1:22" ht="27" customHeight="1">
      <c r="A33" s="96"/>
      <c r="B33" s="98" t="s">
        <v>16</v>
      </c>
      <c r="C33" s="110">
        <v>38752</v>
      </c>
      <c r="D33" s="110">
        <v>37206</v>
      </c>
      <c r="E33" s="110">
        <v>40331</v>
      </c>
      <c r="F33" s="111">
        <f>SUM(C33:E33)</f>
        <v>116289</v>
      </c>
      <c r="G33" s="110">
        <v>39923</v>
      </c>
      <c r="H33" s="110">
        <v>40239</v>
      </c>
      <c r="I33" s="110">
        <v>39042</v>
      </c>
      <c r="J33" s="111">
        <f>SUM(G33:I33)</f>
        <v>119204</v>
      </c>
      <c r="K33" s="111">
        <f>SUM(F33+J33)</f>
        <v>235493</v>
      </c>
      <c r="L33" s="110">
        <v>40426</v>
      </c>
      <c r="M33" s="110">
        <v>37855</v>
      </c>
      <c r="N33" s="110">
        <v>38282</v>
      </c>
      <c r="O33" s="111">
        <f>SUM(L33:N33)</f>
        <v>116563</v>
      </c>
      <c r="P33" s="110">
        <v>31011</v>
      </c>
      <c r="Q33" s="110">
        <v>31111</v>
      </c>
      <c r="R33" s="110">
        <v>34522</v>
      </c>
      <c r="S33" s="111">
        <f>SUM(P33:R33)</f>
        <v>96644</v>
      </c>
      <c r="T33" s="111">
        <f>SUM(S33,O33)</f>
        <v>213207</v>
      </c>
      <c r="U33" s="111">
        <f>SUM(T33,K33)</f>
        <v>448700</v>
      </c>
    </row>
    <row r="34" spans="1:22" ht="27" customHeight="1" thickBot="1">
      <c r="A34" s="99"/>
      <c r="B34" s="100" t="s">
        <v>11</v>
      </c>
      <c r="C34" s="118">
        <v>20771</v>
      </c>
      <c r="D34" s="118">
        <v>23381</v>
      </c>
      <c r="E34" s="118">
        <v>24799</v>
      </c>
      <c r="F34" s="119">
        <f>E34</f>
        <v>24799</v>
      </c>
      <c r="G34" s="118">
        <v>26383</v>
      </c>
      <c r="H34" s="118">
        <v>26666</v>
      </c>
      <c r="I34" s="118">
        <v>26851</v>
      </c>
      <c r="J34" s="120">
        <f>I34</f>
        <v>26851</v>
      </c>
      <c r="K34" s="119">
        <f>SUM(F34+J34)</f>
        <v>51650</v>
      </c>
      <c r="L34" s="118">
        <v>29725</v>
      </c>
      <c r="M34" s="118">
        <v>22950</v>
      </c>
      <c r="N34" s="118">
        <v>23000</v>
      </c>
      <c r="O34" s="120">
        <f>N34</f>
        <v>23000</v>
      </c>
      <c r="P34" s="118">
        <v>22278</v>
      </c>
      <c r="Q34" s="118">
        <v>24377</v>
      </c>
      <c r="R34" s="118">
        <v>24162</v>
      </c>
      <c r="S34" s="120">
        <f>R34</f>
        <v>24162</v>
      </c>
      <c r="T34" s="120">
        <f>S34</f>
        <v>24162</v>
      </c>
      <c r="U34" s="119">
        <f>T34</f>
        <v>24162</v>
      </c>
    </row>
    <row r="35" spans="1:22" ht="27" hidden="1" customHeight="1">
      <c r="A35" s="94" t="s">
        <v>182</v>
      </c>
      <c r="B35" s="95" t="s">
        <v>9</v>
      </c>
      <c r="C35" s="121"/>
      <c r="D35" s="121"/>
      <c r="E35" s="121"/>
      <c r="F35" s="121" t="e">
        <f>SUM(F5+#REF!+F10+F15+F25+#REF!+#REF!+#REF!+#REF!+#REF!+F20)</f>
        <v>#REF!</v>
      </c>
      <c r="G35" s="121"/>
      <c r="H35" s="121"/>
      <c r="I35" s="121"/>
      <c r="J35" s="121" t="e">
        <f>SUM(J5+#REF!+J10+J15+J25+#REF!+#REF!+#REF!+#REF!+#REF!+J20)</f>
        <v>#REF!</v>
      </c>
      <c r="K35" s="121" t="e">
        <f>SUM(K5+#REF!+K10+K15+K25+#REF!+#REF!+#REF!+#REF!+#REF!+K20)</f>
        <v>#REF!</v>
      </c>
      <c r="L35" s="121"/>
      <c r="M35" s="121"/>
      <c r="N35" s="121"/>
      <c r="O35" s="121" t="e">
        <f>SUM(O5+#REF!+O10+O15+O25+#REF!+#REF!+#REF!+#REF!+#REF!+O20)</f>
        <v>#REF!</v>
      </c>
      <c r="P35" s="121"/>
      <c r="Q35" s="121"/>
      <c r="R35" s="121"/>
      <c r="S35" s="121" t="e">
        <f>SUM(S5+#REF!+S10+S15+S25+#REF!+#REF!+#REF!+#REF!+#REF!+S20)</f>
        <v>#REF!</v>
      </c>
      <c r="T35" s="122"/>
      <c r="U35" s="122"/>
    </row>
    <row r="36" spans="1:22" ht="27" hidden="1" customHeight="1">
      <c r="A36" s="96"/>
      <c r="B36" s="97" t="s">
        <v>10</v>
      </c>
      <c r="C36" s="121"/>
      <c r="D36" s="121"/>
      <c r="E36" s="121"/>
      <c r="F36" s="121" t="e">
        <f>SUM(F6+#REF!+F11+F16+F26+#REF!+#REF!+#REF!+#REF!+#REF!+F21)</f>
        <v>#REF!</v>
      </c>
      <c r="G36" s="121"/>
      <c r="H36" s="121"/>
      <c r="I36" s="121"/>
      <c r="J36" s="121" t="e">
        <f>SUM(J6+#REF!+J11+J16+J26+#REF!+#REF!+#REF!+#REF!+#REF!+J21)</f>
        <v>#REF!</v>
      </c>
      <c r="K36" s="121" t="e">
        <f>SUM(K6+#REF!+K11+K16+K26+#REF!+#REF!+#REF!+#REF!+#REF!+K21)</f>
        <v>#REF!</v>
      </c>
      <c r="L36" s="121"/>
      <c r="M36" s="121"/>
      <c r="N36" s="121"/>
      <c r="O36" s="121" t="e">
        <f>SUM(O6+#REF!+O11+O16+O26+#REF!+#REF!+#REF!+#REF!+#REF!+O21)</f>
        <v>#REF!</v>
      </c>
      <c r="P36" s="121"/>
      <c r="Q36" s="121"/>
      <c r="R36" s="121"/>
      <c r="S36" s="121" t="e">
        <f>SUM(S6+#REF!+S11+S16+S26+#REF!+#REF!+#REF!+#REF!+#REF!+S21)</f>
        <v>#REF!</v>
      </c>
      <c r="T36" s="122"/>
      <c r="U36" s="122"/>
    </row>
    <row r="37" spans="1:22" ht="27" hidden="1" customHeight="1">
      <c r="A37" s="96"/>
      <c r="B37" s="98" t="s">
        <v>15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2" ht="27" hidden="1" customHeight="1">
      <c r="A38" s="96"/>
      <c r="B38" s="98" t="s">
        <v>16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2" ht="27" customHeight="1" thickTop="1">
      <c r="A39" s="94" t="s">
        <v>13</v>
      </c>
      <c r="B39" s="95" t="s">
        <v>9</v>
      </c>
      <c r="C39" s="110">
        <v>7427</v>
      </c>
      <c r="D39" s="110">
        <v>8585</v>
      </c>
      <c r="E39" s="110">
        <v>9880</v>
      </c>
      <c r="F39" s="111">
        <f>SUM(C39:E39)</f>
        <v>25892</v>
      </c>
      <c r="G39" s="110">
        <v>8762</v>
      </c>
      <c r="H39" s="110">
        <v>8671</v>
      </c>
      <c r="I39" s="110">
        <v>8436</v>
      </c>
      <c r="J39" s="111">
        <f>SUM(G39:I39)</f>
        <v>25869</v>
      </c>
      <c r="K39" s="111">
        <f>SUM(J39,F39)</f>
        <v>51761</v>
      </c>
      <c r="L39" s="110">
        <v>8462</v>
      </c>
      <c r="M39" s="110">
        <v>8488</v>
      </c>
      <c r="N39" s="110">
        <v>8694</v>
      </c>
      <c r="O39" s="111">
        <f>SUM(L39:N39)</f>
        <v>25644</v>
      </c>
      <c r="P39" s="110">
        <v>7615</v>
      </c>
      <c r="Q39" s="110">
        <v>8571</v>
      </c>
      <c r="R39" s="110">
        <v>8286</v>
      </c>
      <c r="S39" s="111">
        <f>SUM(P39:R39)</f>
        <v>24472</v>
      </c>
      <c r="T39" s="111">
        <f>SUM(S39,O39)</f>
        <v>50116</v>
      </c>
      <c r="U39" s="111">
        <f>SUM(T39,K39)</f>
        <v>101877</v>
      </c>
    </row>
    <row r="40" spans="1:22" ht="27" customHeight="1">
      <c r="A40" s="96"/>
      <c r="B40" s="97" t="s">
        <v>10</v>
      </c>
      <c r="C40" s="113">
        <v>6553</v>
      </c>
      <c r="D40" s="113">
        <v>7389</v>
      </c>
      <c r="E40" s="113">
        <v>8322</v>
      </c>
      <c r="F40" s="114">
        <f>SUM(C40:E40)</f>
        <v>22264</v>
      </c>
      <c r="G40" s="113">
        <v>7611</v>
      </c>
      <c r="H40" s="113">
        <v>7587</v>
      </c>
      <c r="I40" s="113">
        <v>7755</v>
      </c>
      <c r="J40" s="115">
        <f>SUM(G40:I40)</f>
        <v>22953</v>
      </c>
      <c r="K40" s="115">
        <f>SUM(J40,F40)</f>
        <v>45217</v>
      </c>
      <c r="L40" s="113">
        <v>7757</v>
      </c>
      <c r="M40" s="113">
        <v>7828</v>
      </c>
      <c r="N40" s="113">
        <v>8053</v>
      </c>
      <c r="O40" s="115">
        <f>SUM(L40:N40)</f>
        <v>23638</v>
      </c>
      <c r="P40" s="113">
        <v>6627</v>
      </c>
      <c r="Q40" s="113">
        <v>7856</v>
      </c>
      <c r="R40" s="113">
        <v>7257</v>
      </c>
      <c r="S40" s="115">
        <f>SUM(P40:R40)</f>
        <v>21740</v>
      </c>
      <c r="T40" s="115">
        <f>SUM(S40,O40)</f>
        <v>45378</v>
      </c>
      <c r="U40" s="115">
        <f>SUM(T40,K40)</f>
        <v>90595</v>
      </c>
    </row>
    <row r="41" spans="1:22" ht="27" customHeight="1">
      <c r="A41" s="96"/>
      <c r="B41" s="98" t="s">
        <v>15</v>
      </c>
      <c r="C41" s="110">
        <v>3896</v>
      </c>
      <c r="D41" s="110">
        <v>4080</v>
      </c>
      <c r="E41" s="110">
        <v>4547</v>
      </c>
      <c r="F41" s="111">
        <f>SUM(C41:E41)</f>
        <v>12523</v>
      </c>
      <c r="G41" s="110">
        <v>4137</v>
      </c>
      <c r="H41" s="110">
        <v>4027</v>
      </c>
      <c r="I41" s="110">
        <v>3978</v>
      </c>
      <c r="J41" s="111">
        <f>SUM(G41:I41)</f>
        <v>12142</v>
      </c>
      <c r="K41" s="111">
        <f>SUM(J41,F41)</f>
        <v>24665</v>
      </c>
      <c r="L41" s="110">
        <v>3664</v>
      </c>
      <c r="M41" s="110">
        <v>3589</v>
      </c>
      <c r="N41" s="110">
        <v>3887</v>
      </c>
      <c r="O41" s="111">
        <f>SUM(L41:N41)</f>
        <v>11140</v>
      </c>
      <c r="P41" s="110">
        <v>3494</v>
      </c>
      <c r="Q41" s="110">
        <v>4213</v>
      </c>
      <c r="R41" s="110">
        <v>4258</v>
      </c>
      <c r="S41" s="111">
        <f>SUM(P41:R41)</f>
        <v>11965</v>
      </c>
      <c r="T41" s="111">
        <f>SUM(S41,O41)</f>
        <v>23105</v>
      </c>
      <c r="U41" s="111">
        <f>SUM(T41,K41)</f>
        <v>47770</v>
      </c>
    </row>
    <row r="42" spans="1:22" ht="27" customHeight="1">
      <c r="A42" s="96"/>
      <c r="B42" s="98" t="s">
        <v>16</v>
      </c>
      <c r="C42" s="110">
        <v>2657</v>
      </c>
      <c r="D42" s="110">
        <v>3309</v>
      </c>
      <c r="E42" s="110">
        <v>3775</v>
      </c>
      <c r="F42" s="111">
        <f>SUM(C42:E42)</f>
        <v>9741</v>
      </c>
      <c r="G42" s="110">
        <v>3474</v>
      </c>
      <c r="H42" s="110">
        <v>3560</v>
      </c>
      <c r="I42" s="110">
        <v>3777</v>
      </c>
      <c r="J42" s="111">
        <f>SUM(G42:I42)</f>
        <v>10811</v>
      </c>
      <c r="K42" s="111">
        <f>SUM(J42,F42)</f>
        <v>20552</v>
      </c>
      <c r="L42" s="110">
        <v>4093</v>
      </c>
      <c r="M42" s="110">
        <v>4239</v>
      </c>
      <c r="N42" s="110">
        <v>4166</v>
      </c>
      <c r="O42" s="111">
        <f>SUM(L42:N42)</f>
        <v>12498</v>
      </c>
      <c r="P42" s="110">
        <v>3133</v>
      </c>
      <c r="Q42" s="110">
        <v>3643</v>
      </c>
      <c r="R42" s="110">
        <v>2999</v>
      </c>
      <c r="S42" s="111">
        <f>SUM(P42:R42)</f>
        <v>9775</v>
      </c>
      <c r="T42" s="111">
        <f>SUM(S42,O42)</f>
        <v>22273</v>
      </c>
      <c r="U42" s="111">
        <f>SUM(T42,K42)</f>
        <v>42825</v>
      </c>
    </row>
    <row r="43" spans="1:22" ht="27" customHeight="1" thickBot="1">
      <c r="A43" s="102"/>
      <c r="B43" s="103" t="s">
        <v>11</v>
      </c>
      <c r="C43" s="123">
        <v>4247</v>
      </c>
      <c r="D43" s="123">
        <v>4465</v>
      </c>
      <c r="E43" s="123">
        <v>4953</v>
      </c>
      <c r="F43" s="124">
        <f>E43</f>
        <v>4953</v>
      </c>
      <c r="G43" s="123">
        <v>5070</v>
      </c>
      <c r="H43" s="123">
        <v>5279</v>
      </c>
      <c r="I43" s="123">
        <v>5096</v>
      </c>
      <c r="J43" s="125">
        <f>I43</f>
        <v>5096</v>
      </c>
      <c r="K43" s="124">
        <f>SUM(J43,F43)</f>
        <v>10049</v>
      </c>
      <c r="L43" s="123">
        <v>4865</v>
      </c>
      <c r="M43" s="123">
        <v>4767</v>
      </c>
      <c r="N43" s="123">
        <v>4599</v>
      </c>
      <c r="O43" s="125">
        <f>N43</f>
        <v>4599</v>
      </c>
      <c r="P43" s="123">
        <v>4810</v>
      </c>
      <c r="Q43" s="123">
        <v>4752</v>
      </c>
      <c r="R43" s="123">
        <v>5056</v>
      </c>
      <c r="S43" s="125">
        <f>R43</f>
        <v>5056</v>
      </c>
      <c r="T43" s="125">
        <f>S43</f>
        <v>5056</v>
      </c>
      <c r="U43" s="125">
        <f>T43</f>
        <v>5056</v>
      </c>
    </row>
    <row r="44" spans="1:22" s="104" customFormat="1" ht="20.25" customHeight="1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5"/>
    </row>
    <row r="45" spans="1:22" s="104" customFormat="1" ht="20.25" customHeight="1">
      <c r="A45" s="106" t="s">
        <v>183</v>
      </c>
      <c r="B45" s="106" t="s">
        <v>184</v>
      </c>
      <c r="C45" s="127">
        <f>C5+C10+C15+C25+C30+C20+C39</f>
        <v>180534</v>
      </c>
      <c r="D45" s="127">
        <f t="shared" ref="D45:U48" si="0">D5+D10+D15+D25+D30+D20+D39</f>
        <v>180513</v>
      </c>
      <c r="E45" s="127">
        <f t="shared" si="0"/>
        <v>199497</v>
      </c>
      <c r="F45" s="127">
        <f t="shared" si="0"/>
        <v>560544</v>
      </c>
      <c r="G45" s="127">
        <f t="shared" si="0"/>
        <v>191389</v>
      </c>
      <c r="H45" s="127">
        <f t="shared" si="0"/>
        <v>187298</v>
      </c>
      <c r="I45" s="127">
        <f t="shared" si="0"/>
        <v>192164</v>
      </c>
      <c r="J45" s="127">
        <f t="shared" si="0"/>
        <v>570851</v>
      </c>
      <c r="K45" s="127">
        <f t="shared" si="0"/>
        <v>1131395</v>
      </c>
      <c r="L45" s="127">
        <f t="shared" si="0"/>
        <v>194673</v>
      </c>
      <c r="M45" s="127">
        <f t="shared" si="0"/>
        <v>179691</v>
      </c>
      <c r="N45" s="127">
        <f t="shared" si="0"/>
        <v>191312</v>
      </c>
      <c r="O45" s="127">
        <f t="shared" si="0"/>
        <v>565676</v>
      </c>
      <c r="P45" s="127">
        <f t="shared" si="0"/>
        <v>181723</v>
      </c>
      <c r="Q45" s="127">
        <f t="shared" si="0"/>
        <v>186344</v>
      </c>
      <c r="R45" s="127">
        <f t="shared" si="0"/>
        <v>179194</v>
      </c>
      <c r="S45" s="127">
        <f t="shared" si="0"/>
        <v>547261</v>
      </c>
      <c r="T45" s="127">
        <f t="shared" si="0"/>
        <v>1112937</v>
      </c>
      <c r="U45" s="127">
        <f t="shared" si="0"/>
        <v>2244332</v>
      </c>
      <c r="V45" s="107"/>
    </row>
    <row r="46" spans="1:22" s="104" customFormat="1" ht="20.25" customHeight="1">
      <c r="A46" s="106"/>
      <c r="B46" s="106" t="s">
        <v>185</v>
      </c>
      <c r="C46" s="127">
        <f t="shared" ref="C46:R48" si="1">C6+C11+C16+C26+C31+C21+C40</f>
        <v>160563</v>
      </c>
      <c r="D46" s="127">
        <f t="shared" si="1"/>
        <v>160176</v>
      </c>
      <c r="E46" s="127">
        <f t="shared" si="1"/>
        <v>175692</v>
      </c>
      <c r="F46" s="127">
        <f t="shared" si="1"/>
        <v>496431</v>
      </c>
      <c r="G46" s="127">
        <f t="shared" si="1"/>
        <v>168898</v>
      </c>
      <c r="H46" s="127">
        <f t="shared" si="1"/>
        <v>167163</v>
      </c>
      <c r="I46" s="127">
        <f t="shared" si="1"/>
        <v>172397</v>
      </c>
      <c r="J46" s="127">
        <f t="shared" si="1"/>
        <v>508458</v>
      </c>
      <c r="K46" s="127">
        <f t="shared" si="1"/>
        <v>1004889</v>
      </c>
      <c r="L46" s="127">
        <f t="shared" si="1"/>
        <v>170252</v>
      </c>
      <c r="M46" s="127">
        <f t="shared" si="1"/>
        <v>169817</v>
      </c>
      <c r="N46" s="127">
        <f t="shared" si="1"/>
        <v>169393</v>
      </c>
      <c r="O46" s="127">
        <f t="shared" si="1"/>
        <v>509462</v>
      </c>
      <c r="P46" s="127">
        <f t="shared" si="1"/>
        <v>161595</v>
      </c>
      <c r="Q46" s="127">
        <f t="shared" si="1"/>
        <v>163914</v>
      </c>
      <c r="R46" s="127">
        <f t="shared" si="1"/>
        <v>161182</v>
      </c>
      <c r="S46" s="127">
        <f t="shared" si="0"/>
        <v>486691</v>
      </c>
      <c r="T46" s="127">
        <f t="shared" si="0"/>
        <v>996153</v>
      </c>
      <c r="U46" s="127">
        <f t="shared" si="0"/>
        <v>2001042</v>
      </c>
      <c r="V46" s="107"/>
    </row>
    <row r="47" spans="1:22" s="104" customFormat="1" ht="20.25" customHeight="1">
      <c r="A47" s="106"/>
      <c r="B47" s="106" t="s">
        <v>186</v>
      </c>
      <c r="C47" s="127">
        <f t="shared" si="1"/>
        <v>105546</v>
      </c>
      <c r="D47" s="127">
        <f t="shared" si="0"/>
        <v>103685</v>
      </c>
      <c r="E47" s="127">
        <f t="shared" si="0"/>
        <v>115028</v>
      </c>
      <c r="F47" s="127">
        <f t="shared" si="0"/>
        <v>324259</v>
      </c>
      <c r="G47" s="127">
        <f t="shared" si="0"/>
        <v>109646</v>
      </c>
      <c r="H47" s="127">
        <f t="shared" si="0"/>
        <v>107367</v>
      </c>
      <c r="I47" s="127">
        <f t="shared" si="0"/>
        <v>114019</v>
      </c>
      <c r="J47" s="127">
        <f t="shared" si="0"/>
        <v>331032</v>
      </c>
      <c r="K47" s="127">
        <f t="shared" si="0"/>
        <v>655291</v>
      </c>
      <c r="L47" s="127">
        <f t="shared" si="0"/>
        <v>110503</v>
      </c>
      <c r="M47" s="127">
        <f t="shared" si="0"/>
        <v>113294</v>
      </c>
      <c r="N47" s="127">
        <f t="shared" si="0"/>
        <v>111122</v>
      </c>
      <c r="O47" s="127">
        <f t="shared" si="0"/>
        <v>334919</v>
      </c>
      <c r="P47" s="127">
        <f t="shared" si="0"/>
        <v>112041</v>
      </c>
      <c r="Q47" s="127">
        <f t="shared" si="0"/>
        <v>114342</v>
      </c>
      <c r="R47" s="127">
        <f t="shared" si="0"/>
        <v>108044</v>
      </c>
      <c r="S47" s="127">
        <f t="shared" si="0"/>
        <v>334427</v>
      </c>
      <c r="T47" s="127">
        <f t="shared" si="0"/>
        <v>669346</v>
      </c>
      <c r="U47" s="127">
        <f t="shared" si="0"/>
        <v>1324637</v>
      </c>
      <c r="V47" s="107"/>
    </row>
    <row r="48" spans="1:22" s="104" customFormat="1" ht="20.25" customHeight="1">
      <c r="A48" s="106"/>
      <c r="B48" s="106" t="s">
        <v>187</v>
      </c>
      <c r="C48" s="127">
        <f t="shared" si="1"/>
        <v>55017</v>
      </c>
      <c r="D48" s="127">
        <f t="shared" si="0"/>
        <v>56491</v>
      </c>
      <c r="E48" s="127">
        <f t="shared" si="0"/>
        <v>60664</v>
      </c>
      <c r="F48" s="127">
        <f t="shared" si="0"/>
        <v>172172</v>
      </c>
      <c r="G48" s="127">
        <f t="shared" si="0"/>
        <v>59252</v>
      </c>
      <c r="H48" s="127">
        <f t="shared" si="0"/>
        <v>59796</v>
      </c>
      <c r="I48" s="127">
        <f t="shared" si="0"/>
        <v>58378</v>
      </c>
      <c r="J48" s="127">
        <f t="shared" si="0"/>
        <v>177426</v>
      </c>
      <c r="K48" s="127">
        <f t="shared" si="0"/>
        <v>349598</v>
      </c>
      <c r="L48" s="127">
        <f t="shared" si="0"/>
        <v>59749</v>
      </c>
      <c r="M48" s="127">
        <f t="shared" si="0"/>
        <v>56523</v>
      </c>
      <c r="N48" s="127">
        <f t="shared" si="0"/>
        <v>58271</v>
      </c>
      <c r="O48" s="127">
        <f t="shared" si="0"/>
        <v>174543</v>
      </c>
      <c r="P48" s="127">
        <f t="shared" si="0"/>
        <v>49554</v>
      </c>
      <c r="Q48" s="127">
        <f t="shared" si="0"/>
        <v>49572</v>
      </c>
      <c r="R48" s="127">
        <f t="shared" si="0"/>
        <v>53138</v>
      </c>
      <c r="S48" s="127">
        <f t="shared" si="0"/>
        <v>152264</v>
      </c>
      <c r="T48" s="127">
        <f t="shared" si="0"/>
        <v>326807</v>
      </c>
      <c r="U48" s="127">
        <f t="shared" si="0"/>
        <v>676405</v>
      </c>
      <c r="V48" s="107"/>
    </row>
    <row r="49" spans="1:22" s="104" customFormat="1" ht="12" customHeight="1">
      <c r="A49" s="106"/>
      <c r="B49" s="106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2" s="104" customFormat="1" ht="20.25" customHeight="1">
      <c r="A50" s="106" t="s">
        <v>188</v>
      </c>
      <c r="B50" s="106" t="s">
        <v>184</v>
      </c>
      <c r="C50" s="129">
        <f>(C45/'16년(new)'!C45-1)*100</f>
        <v>2.1154564068916359</v>
      </c>
      <c r="D50" s="129">
        <f>(D45/'16년(new)'!D45-1)*100</f>
        <v>12.304725168756026</v>
      </c>
      <c r="E50" s="129">
        <f>(E45/'16년(new)'!E45-1)*100</f>
        <v>5.5584363359295619</v>
      </c>
      <c r="F50" s="129">
        <f>(F45/'16년(new)'!F45-1)*100</f>
        <v>6.4618505244804947</v>
      </c>
      <c r="G50" s="129">
        <f>(G45/'16년(new)'!G45-1)*100</f>
        <v>3.6647654950899833</v>
      </c>
      <c r="H50" s="129">
        <f>(H45/'16년(new)'!H45-1)*100</f>
        <v>3.163228773649851</v>
      </c>
      <c r="I50" s="129">
        <f>(I45/'16년(new)'!I45-1)*100</f>
        <v>3.6276471254388376</v>
      </c>
      <c r="J50" s="129">
        <f>(J45/'16년(new)'!J45-1)*100</f>
        <v>3.4872148146805282</v>
      </c>
      <c r="K50" s="129">
        <f>(K45/'16년(new)'!K45-1)*100</f>
        <v>4.9399148159415818</v>
      </c>
      <c r="L50" s="129">
        <f>(L45/'16년(new)'!L45-1)*100</f>
        <v>7.5642463656807601</v>
      </c>
      <c r="M50" s="129">
        <f>(M45/'16년(new)'!M45-1)*100</f>
        <v>5.6334799068826769</v>
      </c>
      <c r="N50" s="129">
        <f>(N45/'16년(new)'!N45-1)*100</f>
        <v>14.054740456786519</v>
      </c>
      <c r="O50" s="129">
        <f>(O45/'16년(new)'!O45-1)*100</f>
        <v>9.0295820580230881</v>
      </c>
      <c r="P50" s="129">
        <f>(P45/'16년(new)'!P45-1)*100</f>
        <v>0.24769134018116645</v>
      </c>
      <c r="Q50" s="129">
        <f>(Q45/'16년(new)'!Q45-1)*100</f>
        <v>5.9121756033238215</v>
      </c>
      <c r="R50" s="129">
        <f>(R45/'16년(new)'!R45-1)*100</f>
        <v>-1.572043766753084</v>
      </c>
      <c r="S50" s="129">
        <f>(S45/'16년(new)'!S45-1)*100</f>
        <v>1.4814416472577863</v>
      </c>
      <c r="T50" s="129">
        <f>(T45/'16년(new)'!T45-1)*100</f>
        <v>5.1825914374822757</v>
      </c>
      <c r="U50" s="129">
        <f>(U45/'16년(new)'!U45-1)*100</f>
        <v>5.0601150809180151</v>
      </c>
      <c r="V50" s="108"/>
    </row>
    <row r="51" spans="1:22" s="104" customFormat="1" ht="20.25" customHeight="1">
      <c r="A51" s="106"/>
      <c r="B51" s="106" t="s">
        <v>185</v>
      </c>
      <c r="C51" s="129">
        <f>(C46/'16년(new)'!C46-1)*100</f>
        <v>4.6026658327795733</v>
      </c>
      <c r="D51" s="129">
        <f>(D46/'16년(new)'!D46-1)*100</f>
        <v>7.2731656352969631</v>
      </c>
      <c r="E51" s="129">
        <f>(E46/'16년(new)'!E46-1)*100</f>
        <v>5.1204422798473148</v>
      </c>
      <c r="F51" s="129">
        <f>(F46/'16년(new)'!F46-1)*100</f>
        <v>5.6353043315430673</v>
      </c>
      <c r="G51" s="129">
        <f>(G46/'16년(new)'!G46-1)*100</f>
        <v>6.5844608239095326</v>
      </c>
      <c r="H51" s="129">
        <f>(H46/'16년(new)'!H46-1)*100</f>
        <v>2.5344873060951567</v>
      </c>
      <c r="I51" s="129">
        <f>(I46/'16년(new)'!I46-1)*100</f>
        <v>3.9149618449445978</v>
      </c>
      <c r="J51" s="129">
        <f>(J46/'16년(new)'!J46-1)*100</f>
        <v>4.3211181029017443</v>
      </c>
      <c r="K51" s="129">
        <f>(K46/'16년(new)'!K46-1)*100</f>
        <v>4.9662347429610065</v>
      </c>
      <c r="L51" s="129">
        <f>(L46/'16년(new)'!L46-1)*100</f>
        <v>4.1462250877815521</v>
      </c>
      <c r="M51" s="129">
        <f>(M46/'16년(new)'!M46-1)*100</f>
        <v>14.478225697721459</v>
      </c>
      <c r="N51" s="129">
        <f>(N46/'16년(new)'!N46-1)*100</f>
        <v>14.382854017407976</v>
      </c>
      <c r="O51" s="129">
        <f>(O46/'16년(new)'!O46-1)*100</f>
        <v>10.775004511781727</v>
      </c>
      <c r="P51" s="129">
        <f>(P46/'16년(new)'!P46-1)*100</f>
        <v>0.78459744163854594</v>
      </c>
      <c r="Q51" s="129">
        <f>(Q46/'16년(new)'!Q46-1)*100</f>
        <v>-7.4373917920456112E-2</v>
      </c>
      <c r="R51" s="129">
        <f>(R46/'16년(new)'!R46-1)*100</f>
        <v>0.79229590720069076</v>
      </c>
      <c r="S51" s="129">
        <f>(S46/'16년(new)'!S46-1)*100</f>
        <v>0.49619234835469594</v>
      </c>
      <c r="T51" s="129">
        <f>(T46/'16년(new)'!T46-1)*100</f>
        <v>5.5028887041342012</v>
      </c>
      <c r="U51" s="129">
        <f>(U46/'16년(new)'!U46-1)*100</f>
        <v>5.23270612240605</v>
      </c>
    </row>
    <row r="52" spans="1:22" s="104" customFormat="1" ht="20.25" customHeight="1">
      <c r="A52" s="106"/>
      <c r="B52" s="106" t="s">
        <v>186</v>
      </c>
      <c r="C52" s="129">
        <f>(C47/'16년(new)'!C47-1)*100</f>
        <v>6.8874373385994225</v>
      </c>
      <c r="D52" s="129">
        <f>(D47/'16년(new)'!D47-1)*100</f>
        <v>10.076013334182644</v>
      </c>
      <c r="E52" s="129">
        <f>(E47/'16년(new)'!E47-1)*100</f>
        <v>5.5128510888110327</v>
      </c>
      <c r="F52" s="129">
        <f>(F47/'16년(new)'!F47-1)*100</f>
        <v>7.3858198352745541</v>
      </c>
      <c r="G52" s="129">
        <f>(G47/'16년(new)'!G47-1)*100</f>
        <v>5.7369065643172013</v>
      </c>
      <c r="H52" s="129">
        <f>(H47/'16년(new)'!H47-1)*100</f>
        <v>2.2922799897104662</v>
      </c>
      <c r="I52" s="129">
        <f>(I47/'16년(new)'!I47-1)*100</f>
        <v>6.5956770502225037</v>
      </c>
      <c r="J52" s="129">
        <f>(J47/'16년(new)'!J47-1)*100</f>
        <v>4.8824226448092922</v>
      </c>
      <c r="K52" s="129">
        <f>(K47/'16년(new)'!K47-1)*100</f>
        <v>6.1064252508586048</v>
      </c>
      <c r="L52" s="129">
        <f>(L47/'16년(new)'!L47-1)*100</f>
        <v>1.8639208709359201</v>
      </c>
      <c r="M52" s="129">
        <f>(M47/'16년(new)'!M47-1)*100</f>
        <v>13.521042084168332</v>
      </c>
      <c r="N52" s="129">
        <f>(N47/'16년(new)'!N47-1)*100</f>
        <v>12.170796951496499</v>
      </c>
      <c r="O52" s="129">
        <f>(O47/'16년(new)'!O47-1)*100</f>
        <v>8.9713222231621703</v>
      </c>
      <c r="P52" s="129">
        <f>(P47/'16년(new)'!P47-1)*100</f>
        <v>2.7522010271459951</v>
      </c>
      <c r="Q52" s="129">
        <f>(Q47/'16년(new)'!Q47-1)*100</f>
        <v>-0.71721311475410054</v>
      </c>
      <c r="R52" s="129">
        <f>(R47/'16년(new)'!R47-1)*100</f>
        <v>-2.1597587590216349</v>
      </c>
      <c r="S52" s="129">
        <f>(S47/'16년(new)'!S47-1)*100</f>
        <v>-6.2754566888900687E-2</v>
      </c>
      <c r="T52" s="129">
        <f>(T47/'16년(new)'!T47-1)*100</f>
        <v>4.2622623963562978</v>
      </c>
      <c r="U52" s="129">
        <f>(U47/'16년(new)'!U47-1)*100</f>
        <v>5.1664785060203444</v>
      </c>
    </row>
    <row r="53" spans="1:22" s="104" customFormat="1" ht="20.25" customHeight="1">
      <c r="A53" s="106"/>
      <c r="B53" s="106" t="s">
        <v>187</v>
      </c>
      <c r="C53" s="129">
        <f>(C48/'16년(new)'!C48-1)*100</f>
        <v>0.48216536080214478</v>
      </c>
      <c r="D53" s="129">
        <f>(D48/'16년(new)'!D48-1)*100</f>
        <v>2.4835818729364023</v>
      </c>
      <c r="E53" s="129">
        <f>(E48/'16년(new)'!E48-1)*100</f>
        <v>4.3843347787184239</v>
      </c>
      <c r="F53" s="129">
        <f>(F48/'16년(new)'!F48-1)*100</f>
        <v>2.4888238060372325</v>
      </c>
      <c r="G53" s="129">
        <f>(G48/'16년(new)'!G48-1)*100</f>
        <v>8.1892380448080004</v>
      </c>
      <c r="H53" s="129">
        <f>(H48/'16년(new)'!H48-1)*100</f>
        <v>2.972274840709499</v>
      </c>
      <c r="I53" s="129">
        <f>(I48/'16년(new)'!I48-1)*100</f>
        <v>-0.95015100614205261</v>
      </c>
      <c r="J53" s="129">
        <f>(J48/'16년(new)'!J48-1)*100</f>
        <v>3.2897685926357223</v>
      </c>
      <c r="K53" s="129">
        <f>(K48/'16년(new)'!K48-1)*100</f>
        <v>2.8937562910944514</v>
      </c>
      <c r="L53" s="129">
        <f>(L48/'16년(new)'!L48-1)*100</f>
        <v>8.648373429345547</v>
      </c>
      <c r="M53" s="129">
        <f>(M48/'16년(new)'!M48-1)*100</f>
        <v>16.44622991347342</v>
      </c>
      <c r="N53" s="129">
        <f>(N48/'16년(new)'!N48-1)*100</f>
        <v>18.85249245329199</v>
      </c>
      <c r="O53" s="129">
        <f>(O48/'16년(new)'!O48-1)*100</f>
        <v>14.408662764402447</v>
      </c>
      <c r="P53" s="129">
        <f>(P48/'16년(new)'!P48-1)*100</f>
        <v>-3.3978595239487652</v>
      </c>
      <c r="Q53" s="129">
        <f>(Q48/'16년(new)'!Q48-1)*100</f>
        <v>1.4406155357288952</v>
      </c>
      <c r="R53" s="129">
        <f>(R48/'16년(new)'!R48-1)*100</f>
        <v>7.3798650123267251</v>
      </c>
      <c r="S53" s="129">
        <f>(S48/'16년(new)'!S48-1)*100</f>
        <v>1.7460625054293022</v>
      </c>
      <c r="T53" s="129">
        <f>(T48/'16년(new)'!T48-1)*100</f>
        <v>8.1383267375219948</v>
      </c>
      <c r="U53" s="129">
        <f>(U48/'16년(new)'!U48-1)*100</f>
        <v>5.36264482583515</v>
      </c>
    </row>
    <row r="54" spans="1:22" s="104" customFormat="1" ht="8.25" customHeight="1">
      <c r="A54" s="106"/>
      <c r="B54" s="106"/>
      <c r="C54" s="129"/>
      <c r="D54" s="129"/>
      <c r="E54" s="129"/>
      <c r="F54" s="129"/>
      <c r="G54" s="129"/>
      <c r="H54" s="129"/>
      <c r="I54" s="129"/>
      <c r="J54" s="129"/>
      <c r="K54" s="130"/>
      <c r="L54" s="129"/>
      <c r="M54" s="129"/>
      <c r="N54" s="129"/>
      <c r="O54" s="129"/>
      <c r="P54" s="129"/>
      <c r="Q54" s="129"/>
      <c r="R54" s="129"/>
      <c r="S54" s="129"/>
      <c r="T54" s="130"/>
      <c r="U54" s="130"/>
    </row>
    <row r="55" spans="1:22" s="104" customFormat="1" ht="20.25" customHeight="1">
      <c r="A55" s="106" t="s">
        <v>189</v>
      </c>
      <c r="B55" s="106" t="s">
        <v>184</v>
      </c>
      <c r="C55" s="129">
        <f>(C45/'16년(new)'!R45-1)*100</f>
        <v>-0.83600650349343608</v>
      </c>
      <c r="D55" s="129">
        <f>(D45/C45-1)*100</f>
        <v>-1.1632157931473763E-2</v>
      </c>
      <c r="E55" s="129">
        <f>(E45/D45-1)*100</f>
        <v>10.516694088514411</v>
      </c>
      <c r="F55" s="129"/>
      <c r="G55" s="129">
        <f>(G45/E45-1)*100</f>
        <v>-4.0642215171155405</v>
      </c>
      <c r="H55" s="129">
        <f>(H45/G45-1)*100</f>
        <v>-2.1375314150760993</v>
      </c>
      <c r="I55" s="129">
        <f>(I45/H45-1)*100</f>
        <v>2.5979989108265933</v>
      </c>
      <c r="J55" s="129"/>
      <c r="K55" s="129"/>
      <c r="L55" s="129">
        <f>(L45/I45-1)*100</f>
        <v>1.30565558585376</v>
      </c>
      <c r="M55" s="129">
        <f>(M45/L45-1)*100</f>
        <v>-7.6959824937202441</v>
      </c>
      <c r="N55" s="129">
        <f>(N45/M45-1)*100</f>
        <v>6.4672131603697558</v>
      </c>
      <c r="O55" s="129"/>
      <c r="P55" s="129">
        <f t="shared" ref="P55:P58" si="2">(P45/N45-1)*100</f>
        <v>-5.012231328928662</v>
      </c>
      <c r="Q55" s="129">
        <f>(Q45/P45-1)*100</f>
        <v>2.542881198307323</v>
      </c>
      <c r="R55" s="129">
        <f>(R45/Q45-1)*100</f>
        <v>-3.8369896535439874</v>
      </c>
      <c r="S55" s="129"/>
      <c r="T55" s="129"/>
      <c r="U55" s="129"/>
    </row>
    <row r="56" spans="1:22" s="104" customFormat="1" ht="20.25" customHeight="1">
      <c r="A56" s="106"/>
      <c r="B56" s="106" t="s">
        <v>185</v>
      </c>
      <c r="C56" s="129">
        <f>(C46/'16년(new)'!R46-1)*100</f>
        <v>0.40521527061250229</v>
      </c>
      <c r="D56" s="129">
        <f t="shared" ref="D56:E58" si="3">(D46/C46-1)*100</f>
        <v>-0.24102688664262573</v>
      </c>
      <c r="E56" s="129">
        <f t="shared" si="3"/>
        <v>9.6868444710818125</v>
      </c>
      <c r="F56" s="129"/>
      <c r="G56" s="129">
        <f t="shared" ref="G56:G58" si="4">(G46/E46-1)*100</f>
        <v>-3.8669945131252437</v>
      </c>
      <c r="H56" s="129">
        <f t="shared" ref="H56:I58" si="5">(H46/G46-1)*100</f>
        <v>-1.0272472142950129</v>
      </c>
      <c r="I56" s="129">
        <f t="shared" si="5"/>
        <v>3.1310756566943709</v>
      </c>
      <c r="J56" s="129"/>
      <c r="K56" s="129"/>
      <c r="L56" s="129">
        <f t="shared" ref="L56:L58" si="6">(L46/I46-1)*100</f>
        <v>-1.2442211871436237</v>
      </c>
      <c r="M56" s="129">
        <f t="shared" ref="M56:N58" si="7">(M46/L46-1)*100</f>
        <v>-0.25550360641871661</v>
      </c>
      <c r="N56" s="129">
        <f t="shared" si="7"/>
        <v>-0.24968053846199378</v>
      </c>
      <c r="O56" s="129"/>
      <c r="P56" s="129">
        <f t="shared" si="2"/>
        <v>-4.6034960122319113</v>
      </c>
      <c r="Q56" s="129">
        <f t="shared" ref="Q56:R58" si="8">(Q46/P46-1)*100</f>
        <v>1.4350691543673966</v>
      </c>
      <c r="R56" s="129">
        <f t="shared" si="8"/>
        <v>-1.6667276742682091</v>
      </c>
      <c r="S56" s="129"/>
      <c r="T56" s="129"/>
      <c r="U56" s="129"/>
    </row>
    <row r="57" spans="1:22" s="104" customFormat="1" ht="20.25" customHeight="1">
      <c r="A57" s="106"/>
      <c r="B57" s="106" t="s">
        <v>186</v>
      </c>
      <c r="C57" s="129">
        <f>(C47/'16년(new)'!R47-1)*100</f>
        <v>-4.421845710818717</v>
      </c>
      <c r="D57" s="129">
        <f t="shared" si="3"/>
        <v>-1.7632122486877733</v>
      </c>
      <c r="E57" s="129">
        <f t="shared" si="3"/>
        <v>10.939865940107051</v>
      </c>
      <c r="F57" s="129"/>
      <c r="G57" s="129">
        <f t="shared" si="4"/>
        <v>-4.6788607991097848</v>
      </c>
      <c r="H57" s="129">
        <f t="shared" si="5"/>
        <v>-2.0785071958849377</v>
      </c>
      <c r="I57" s="129">
        <f t="shared" si="5"/>
        <v>6.195572196298671</v>
      </c>
      <c r="J57" s="129"/>
      <c r="K57" s="129"/>
      <c r="L57" s="129">
        <f t="shared" si="6"/>
        <v>-3.0836965768863078</v>
      </c>
      <c r="M57" s="129">
        <f t="shared" si="7"/>
        <v>2.5257232835307564</v>
      </c>
      <c r="N57" s="129">
        <f t="shared" si="7"/>
        <v>-1.9171359471816696</v>
      </c>
      <c r="O57" s="129"/>
      <c r="P57" s="129">
        <f t="shared" si="2"/>
        <v>0.8270189521426996</v>
      </c>
      <c r="Q57" s="129">
        <f t="shared" si="8"/>
        <v>2.0537124802527673</v>
      </c>
      <c r="R57" s="129">
        <f t="shared" si="8"/>
        <v>-5.5080372916338716</v>
      </c>
      <c r="S57" s="129"/>
      <c r="T57" s="129"/>
      <c r="U57" s="129"/>
    </row>
    <row r="58" spans="1:22" s="104" customFormat="1" ht="20.25" customHeight="1">
      <c r="A58" s="106"/>
      <c r="B58" s="106" t="s">
        <v>187</v>
      </c>
      <c r="C58" s="129">
        <f>(C48/'16년(new)'!R48-1)*100</f>
        <v>11.17689851675221</v>
      </c>
      <c r="D58" s="129">
        <f t="shared" si="3"/>
        <v>2.6791718923241836</v>
      </c>
      <c r="E58" s="129">
        <f t="shared" si="3"/>
        <v>7.3870174010019385</v>
      </c>
      <c r="F58" s="129"/>
      <c r="G58" s="129">
        <f t="shared" si="4"/>
        <v>-2.3275748384544381</v>
      </c>
      <c r="H58" s="129">
        <f t="shared" si="5"/>
        <v>0.91811246877742114</v>
      </c>
      <c r="I58" s="129">
        <f t="shared" si="5"/>
        <v>-2.3713960800053502</v>
      </c>
      <c r="J58" s="129"/>
      <c r="K58" s="129"/>
      <c r="L58" s="129">
        <f t="shared" si="6"/>
        <v>2.3484874439001047</v>
      </c>
      <c r="M58" s="129">
        <f t="shared" si="7"/>
        <v>-5.3992535439923657</v>
      </c>
      <c r="N58" s="129">
        <f>(N48/M48-1)*100</f>
        <v>3.0925463970419065</v>
      </c>
      <c r="O58" s="129"/>
      <c r="P58" s="129">
        <f t="shared" si="2"/>
        <v>-14.959413773575193</v>
      </c>
      <c r="Q58" s="129">
        <f t="shared" si="8"/>
        <v>3.6324010170729615E-2</v>
      </c>
      <c r="R58" s="129">
        <f t="shared" si="8"/>
        <v>7.1935770192850912</v>
      </c>
      <c r="S58" s="129"/>
      <c r="T58" s="129"/>
      <c r="U58" s="129"/>
    </row>
    <row r="59" spans="1:22" ht="20.25" customHeight="1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22"/>
      <c r="U59" s="122"/>
    </row>
    <row r="61" spans="1:22" ht="20.25" customHeight="1">
      <c r="J61" s="109"/>
      <c r="O61" s="109"/>
      <c r="S61" s="109"/>
    </row>
    <row r="62" spans="1:22" ht="20.25" customHeight="1">
      <c r="J62" s="109"/>
      <c r="O62" s="109"/>
      <c r="S62" s="109"/>
    </row>
    <row r="63" spans="1:22" ht="20.25" customHeight="1">
      <c r="J63" s="109"/>
      <c r="O63" s="109"/>
      <c r="S63" s="109"/>
    </row>
    <row r="64" spans="1:22" ht="20.25" customHeight="1">
      <c r="J64" s="109"/>
      <c r="O64" s="109"/>
      <c r="S64" s="109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64"/>
  <sheetViews>
    <sheetView zoomScaleNormal="100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T5" sqref="T5"/>
    </sheetView>
  </sheetViews>
  <sheetFormatPr defaultRowHeight="20.25" customHeight="1"/>
  <cols>
    <col min="1" max="1" width="10.109375" style="87" customWidth="1"/>
    <col min="2" max="2" width="7.6640625" style="87" bestFit="1" customWidth="1"/>
    <col min="3" max="5" width="8.44140625" style="87" customWidth="1"/>
    <col min="6" max="6" width="10.6640625" style="87" customWidth="1"/>
    <col min="7" max="9" width="8.44140625" style="87" customWidth="1"/>
    <col min="10" max="11" width="10.6640625" style="87" customWidth="1"/>
    <col min="12" max="14" width="8.44140625" style="87" customWidth="1"/>
    <col min="15" max="15" width="10.6640625" style="87" customWidth="1"/>
    <col min="16" max="18" width="9" style="87" customWidth="1"/>
    <col min="19" max="21" width="9.77734375" style="87" customWidth="1"/>
    <col min="22" max="16384" width="8.88671875" style="87"/>
  </cols>
  <sheetData>
    <row r="1" spans="1:21" ht="14.25" customHeight="1">
      <c r="F1" s="88"/>
      <c r="J1" s="88"/>
      <c r="K1" s="88"/>
      <c r="O1" s="88"/>
      <c r="S1" s="88"/>
      <c r="T1" s="88"/>
      <c r="U1" s="88"/>
    </row>
    <row r="2" spans="1:21" ht="27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0.25" customHeight="1">
      <c r="F3" s="88"/>
      <c r="J3" s="88"/>
      <c r="K3" s="88"/>
      <c r="O3" s="88"/>
      <c r="S3" s="88"/>
      <c r="U3" s="89" t="s">
        <v>25</v>
      </c>
    </row>
    <row r="4" spans="1:21" ht="30.75" customHeight="1" thickBot="1">
      <c r="A4" s="90" t="s">
        <v>1</v>
      </c>
      <c r="B4" s="91" t="s">
        <v>2</v>
      </c>
      <c r="C4" s="92" t="s">
        <v>201</v>
      </c>
      <c r="D4" s="92" t="s">
        <v>202</v>
      </c>
      <c r="E4" s="92" t="s">
        <v>203</v>
      </c>
      <c r="F4" s="93" t="s">
        <v>204</v>
      </c>
      <c r="G4" s="92" t="s">
        <v>206</v>
      </c>
      <c r="H4" s="92" t="s">
        <v>207</v>
      </c>
      <c r="I4" s="92" t="s">
        <v>208</v>
      </c>
      <c r="J4" s="93" t="s">
        <v>209</v>
      </c>
      <c r="K4" s="93" t="s">
        <v>210</v>
      </c>
      <c r="L4" s="92" t="s">
        <v>211</v>
      </c>
      <c r="M4" s="92" t="s">
        <v>212</v>
      </c>
      <c r="N4" s="92" t="s">
        <v>213</v>
      </c>
      <c r="O4" s="93" t="s">
        <v>214</v>
      </c>
      <c r="P4" s="92" t="s">
        <v>215</v>
      </c>
      <c r="Q4" s="92" t="s">
        <v>216</v>
      </c>
      <c r="R4" s="92" t="s">
        <v>217</v>
      </c>
      <c r="S4" s="93" t="s">
        <v>218</v>
      </c>
      <c r="T4" s="93" t="s">
        <v>219</v>
      </c>
      <c r="U4" s="93" t="s">
        <v>220</v>
      </c>
    </row>
    <row r="5" spans="1:21" ht="27" customHeight="1" thickTop="1">
      <c r="A5" s="94" t="s">
        <v>175</v>
      </c>
      <c r="B5" s="95" t="s">
        <v>9</v>
      </c>
      <c r="C5" s="110">
        <v>18409</v>
      </c>
      <c r="D5" s="110">
        <v>17478</v>
      </c>
      <c r="E5" s="110">
        <v>18630</v>
      </c>
      <c r="F5" s="111">
        <f>SUM(C5:E5)</f>
        <v>54517</v>
      </c>
      <c r="G5" s="110">
        <v>18326</v>
      </c>
      <c r="H5" s="110">
        <v>18052</v>
      </c>
      <c r="I5" s="110">
        <v>19783</v>
      </c>
      <c r="J5" s="111">
        <f>SUM(G5:I5)</f>
        <v>56161</v>
      </c>
      <c r="K5" s="111">
        <f>SUM(J5,F5)</f>
        <v>110678</v>
      </c>
      <c r="L5" s="110">
        <v>17248</v>
      </c>
      <c r="M5" s="110">
        <v>16152</v>
      </c>
      <c r="N5" s="110">
        <v>16054</v>
      </c>
      <c r="O5" s="111">
        <f>SUM(L5:N5)</f>
        <v>49454</v>
      </c>
      <c r="P5" s="110">
        <v>19279</v>
      </c>
      <c r="Q5" s="110">
        <v>19228</v>
      </c>
      <c r="R5" s="110">
        <v>16902</v>
      </c>
      <c r="S5" s="111">
        <f>SUM(P5:R5)</f>
        <v>55409</v>
      </c>
      <c r="T5" s="112">
        <f>SUM(S5,O5)</f>
        <v>104863</v>
      </c>
      <c r="U5" s="112">
        <f>SUM(T5,K5)</f>
        <v>215541</v>
      </c>
    </row>
    <row r="6" spans="1:21" ht="27" customHeight="1">
      <c r="A6" s="96"/>
      <c r="B6" s="97" t="s">
        <v>10</v>
      </c>
      <c r="C6" s="113">
        <v>18790</v>
      </c>
      <c r="D6" s="113">
        <v>17931</v>
      </c>
      <c r="E6" s="113">
        <v>18381</v>
      </c>
      <c r="F6" s="114">
        <f>SUM(C6:E6)</f>
        <v>55102</v>
      </c>
      <c r="G6" s="113">
        <v>18976</v>
      </c>
      <c r="H6" s="113">
        <v>18448</v>
      </c>
      <c r="I6" s="113">
        <v>18808</v>
      </c>
      <c r="J6" s="115">
        <f>SUM(G6:I6)</f>
        <v>56232</v>
      </c>
      <c r="K6" s="114">
        <f>SUM(K7:K8)</f>
        <v>111334</v>
      </c>
      <c r="L6" s="113">
        <v>17564</v>
      </c>
      <c r="M6" s="113">
        <v>16241</v>
      </c>
      <c r="N6" s="113">
        <v>16292</v>
      </c>
      <c r="O6" s="115">
        <f>SUM(L6:N6)</f>
        <v>50097</v>
      </c>
      <c r="P6" s="113">
        <v>19092</v>
      </c>
      <c r="Q6" s="113">
        <v>17958</v>
      </c>
      <c r="R6" s="113">
        <v>17869</v>
      </c>
      <c r="S6" s="115">
        <f>SUM(P6:R6)</f>
        <v>54919</v>
      </c>
      <c r="T6" s="116">
        <f>SUM(S6,O6)</f>
        <v>105016</v>
      </c>
      <c r="U6" s="116">
        <f>SUM(T6,K6)</f>
        <v>216350</v>
      </c>
    </row>
    <row r="7" spans="1:21" ht="27" customHeight="1">
      <c r="A7" s="96"/>
      <c r="B7" s="98" t="s">
        <v>15</v>
      </c>
      <c r="C7" s="110">
        <v>14230</v>
      </c>
      <c r="D7" s="110">
        <v>12959</v>
      </c>
      <c r="E7" s="110">
        <v>13687</v>
      </c>
      <c r="F7" s="111">
        <f>SUM(C7:E7)</f>
        <v>40876</v>
      </c>
      <c r="G7" s="110">
        <v>14189</v>
      </c>
      <c r="H7" s="110">
        <v>13769</v>
      </c>
      <c r="I7" s="110">
        <v>14226</v>
      </c>
      <c r="J7" s="132">
        <f>SUM(G7:I7)</f>
        <v>42184</v>
      </c>
      <c r="K7" s="111">
        <f>SUM(F7+J7)</f>
        <v>83060</v>
      </c>
      <c r="L7" s="110">
        <v>12972</v>
      </c>
      <c r="M7" s="110">
        <v>12478</v>
      </c>
      <c r="N7" s="110">
        <v>12194</v>
      </c>
      <c r="O7" s="111">
        <f>SUM(L7:N7)</f>
        <v>37644</v>
      </c>
      <c r="P7" s="110">
        <v>13380</v>
      </c>
      <c r="Q7" s="110">
        <v>13031</v>
      </c>
      <c r="R7" s="110">
        <v>13296</v>
      </c>
      <c r="S7" s="111">
        <f>SUM(P7:R7)</f>
        <v>39707</v>
      </c>
      <c r="T7" s="117">
        <f>SUM(S7,O7)</f>
        <v>77351</v>
      </c>
      <c r="U7" s="117">
        <f>SUM(T7,K7)</f>
        <v>160411</v>
      </c>
    </row>
    <row r="8" spans="1:21" ht="27" customHeight="1">
      <c r="A8" s="96"/>
      <c r="B8" s="98" t="s">
        <v>16</v>
      </c>
      <c r="C8" s="110">
        <v>4560</v>
      </c>
      <c r="D8" s="110">
        <v>4972</v>
      </c>
      <c r="E8" s="110">
        <v>4694</v>
      </c>
      <c r="F8" s="111">
        <f>SUM(C8:E8)</f>
        <v>14226</v>
      </c>
      <c r="G8" s="110">
        <v>4787</v>
      </c>
      <c r="H8" s="110">
        <v>4679</v>
      </c>
      <c r="I8" s="110">
        <v>4582</v>
      </c>
      <c r="J8" s="111">
        <f>SUM(G8:I8)</f>
        <v>14048</v>
      </c>
      <c r="K8" s="111">
        <f>SUM(F8+J8)</f>
        <v>28274</v>
      </c>
      <c r="L8" s="110">
        <v>4592</v>
      </c>
      <c r="M8" s="110">
        <v>3763</v>
      </c>
      <c r="N8" s="110">
        <v>4098</v>
      </c>
      <c r="O8" s="111">
        <f>SUM(L8:N8)</f>
        <v>12453</v>
      </c>
      <c r="P8" s="110">
        <v>5712</v>
      </c>
      <c r="Q8" s="110">
        <v>4927</v>
      </c>
      <c r="R8" s="110">
        <v>4573</v>
      </c>
      <c r="S8" s="111">
        <f>SUM(P8:R8)</f>
        <v>15212</v>
      </c>
      <c r="T8" s="111">
        <f>SUM(S8,O8)</f>
        <v>27665</v>
      </c>
      <c r="U8" s="111">
        <f>SUM(T8,K8)</f>
        <v>55939</v>
      </c>
    </row>
    <row r="9" spans="1:21" ht="27" customHeight="1" thickBot="1">
      <c r="A9" s="99"/>
      <c r="B9" s="100" t="s">
        <v>11</v>
      </c>
      <c r="C9" s="118">
        <v>17288</v>
      </c>
      <c r="D9" s="118">
        <v>16779</v>
      </c>
      <c r="E9" s="118">
        <v>17029</v>
      </c>
      <c r="F9" s="119">
        <f>E9</f>
        <v>17029</v>
      </c>
      <c r="G9" s="118">
        <v>16322</v>
      </c>
      <c r="H9" s="118">
        <v>15919</v>
      </c>
      <c r="I9" s="118">
        <v>16900</v>
      </c>
      <c r="J9" s="120">
        <f>I9</f>
        <v>16900</v>
      </c>
      <c r="K9" s="120">
        <f>J9</f>
        <v>16900</v>
      </c>
      <c r="L9" s="118">
        <v>16585</v>
      </c>
      <c r="M9" s="118">
        <v>16454</v>
      </c>
      <c r="N9" s="118">
        <v>16170</v>
      </c>
      <c r="O9" s="120">
        <f>N9</f>
        <v>16170</v>
      </c>
      <c r="P9" s="118">
        <v>16326</v>
      </c>
      <c r="Q9" s="118">
        <v>17557</v>
      </c>
      <c r="R9" s="118">
        <v>16584</v>
      </c>
      <c r="S9" s="120">
        <f>R9</f>
        <v>16584</v>
      </c>
      <c r="T9" s="120">
        <f>S9</f>
        <v>16584</v>
      </c>
      <c r="U9" s="119">
        <f>T9</f>
        <v>16584</v>
      </c>
    </row>
    <row r="10" spans="1:21" ht="27" customHeight="1" thickTop="1">
      <c r="A10" s="94" t="s">
        <v>176</v>
      </c>
      <c r="B10" s="95" t="s">
        <v>9</v>
      </c>
      <c r="C10" s="110">
        <v>51481</v>
      </c>
      <c r="D10" s="110">
        <v>42455</v>
      </c>
      <c r="E10" s="110">
        <v>48514</v>
      </c>
      <c r="F10" s="111">
        <f>SUM(C10:E10)</f>
        <v>142450</v>
      </c>
      <c r="G10" s="110">
        <v>47538</v>
      </c>
      <c r="H10" s="110">
        <v>50788</v>
      </c>
      <c r="I10" s="110">
        <v>47993</v>
      </c>
      <c r="J10" s="111">
        <f>SUM(G10:I10)</f>
        <v>146319</v>
      </c>
      <c r="K10" s="111">
        <f>SUM(J10,F10)</f>
        <v>288769</v>
      </c>
      <c r="L10" s="110">
        <v>44889</v>
      </c>
      <c r="M10" s="110">
        <v>45404</v>
      </c>
      <c r="N10" s="110">
        <v>43071</v>
      </c>
      <c r="O10" s="111">
        <f>SUM(L10:N10)</f>
        <v>133364</v>
      </c>
      <c r="P10" s="110">
        <v>48276</v>
      </c>
      <c r="Q10" s="110">
        <v>47209</v>
      </c>
      <c r="R10" s="110">
        <v>41525</v>
      </c>
      <c r="S10" s="111">
        <f>SUM(P10:R10)</f>
        <v>137010</v>
      </c>
      <c r="T10" s="111">
        <f>SUM(S10,O10)</f>
        <v>270374</v>
      </c>
      <c r="U10" s="111">
        <f>SUM(T10,K10)</f>
        <v>559143</v>
      </c>
    </row>
    <row r="11" spans="1:21" ht="27" customHeight="1">
      <c r="A11" s="96"/>
      <c r="B11" s="97" t="s">
        <v>10</v>
      </c>
      <c r="C11" s="113">
        <v>31551</v>
      </c>
      <c r="D11" s="113">
        <v>28430</v>
      </c>
      <c r="E11" s="113">
        <v>29948</v>
      </c>
      <c r="F11" s="114">
        <f>SUM(C11:E11)</f>
        <v>89929</v>
      </c>
      <c r="G11" s="113">
        <v>31892</v>
      </c>
      <c r="H11" s="113">
        <v>33210</v>
      </c>
      <c r="I11" s="113">
        <v>31674</v>
      </c>
      <c r="J11" s="115">
        <f>SUM(G11:I11)</f>
        <v>96776</v>
      </c>
      <c r="K11" s="114">
        <f>SUM(K12:K13)</f>
        <v>186705</v>
      </c>
      <c r="L11" s="113">
        <v>31752</v>
      </c>
      <c r="M11" s="113">
        <v>31737</v>
      </c>
      <c r="N11" s="113">
        <v>31114</v>
      </c>
      <c r="O11" s="115">
        <f>SUM(L11:N11)</f>
        <v>94603</v>
      </c>
      <c r="P11" s="113">
        <v>34065</v>
      </c>
      <c r="Q11" s="113">
        <v>32728</v>
      </c>
      <c r="R11" s="113">
        <v>27832</v>
      </c>
      <c r="S11" s="114">
        <f>SUM(S12:S13)</f>
        <v>94625</v>
      </c>
      <c r="T11" s="115">
        <f>SUM(S11,O11)</f>
        <v>189228</v>
      </c>
      <c r="U11" s="115">
        <f>SUM(T11,K11)</f>
        <v>375933</v>
      </c>
    </row>
    <row r="12" spans="1:21" ht="27" customHeight="1">
      <c r="A12" s="96"/>
      <c r="B12" s="98" t="s">
        <v>15</v>
      </c>
      <c r="C12" s="110">
        <v>25754</v>
      </c>
      <c r="D12" s="110">
        <v>22020</v>
      </c>
      <c r="E12" s="110">
        <v>23488</v>
      </c>
      <c r="F12" s="111">
        <f>SUM(C12:E12)</f>
        <v>71262</v>
      </c>
      <c r="G12" s="110">
        <v>25568</v>
      </c>
      <c r="H12" s="110">
        <v>26538</v>
      </c>
      <c r="I12" s="110">
        <v>24651</v>
      </c>
      <c r="J12" s="111">
        <f>SUM(G12:I12)</f>
        <v>76757</v>
      </c>
      <c r="K12" s="111">
        <f>SUM(F12+J12)</f>
        <v>148019</v>
      </c>
      <c r="L12" s="110">
        <v>23921</v>
      </c>
      <c r="M12" s="110">
        <v>24069</v>
      </c>
      <c r="N12" s="110">
        <v>23622</v>
      </c>
      <c r="O12" s="111">
        <f>SUM(L12:N12)</f>
        <v>71612</v>
      </c>
      <c r="P12" s="110">
        <v>25554</v>
      </c>
      <c r="Q12" s="110">
        <v>25607</v>
      </c>
      <c r="R12" s="110">
        <v>21895</v>
      </c>
      <c r="S12" s="111">
        <f>SUM(P12:R12)</f>
        <v>73056</v>
      </c>
      <c r="T12" s="111">
        <f>SUM(S12,O12)</f>
        <v>144668</v>
      </c>
      <c r="U12" s="111">
        <f>SUM(T12,K12)</f>
        <v>292687</v>
      </c>
    </row>
    <row r="13" spans="1:21" ht="27" customHeight="1">
      <c r="A13" s="96"/>
      <c r="B13" s="98" t="s">
        <v>16</v>
      </c>
      <c r="C13" s="110">
        <v>5797</v>
      </c>
      <c r="D13" s="110">
        <v>6410</v>
      </c>
      <c r="E13" s="110">
        <v>6460</v>
      </c>
      <c r="F13" s="111">
        <f>SUM(C13:E13)</f>
        <v>18667</v>
      </c>
      <c r="G13" s="110">
        <v>6324</v>
      </c>
      <c r="H13" s="110">
        <v>6672</v>
      </c>
      <c r="I13" s="110">
        <v>7023</v>
      </c>
      <c r="J13" s="111">
        <f>SUM(G13:I13)</f>
        <v>20019</v>
      </c>
      <c r="K13" s="111">
        <f>SUM(F13+J13)</f>
        <v>38686</v>
      </c>
      <c r="L13" s="110">
        <v>7831</v>
      </c>
      <c r="M13" s="110">
        <v>7668</v>
      </c>
      <c r="N13" s="110">
        <v>7492</v>
      </c>
      <c r="O13" s="111">
        <f>SUM(L13:N13)</f>
        <v>22991</v>
      </c>
      <c r="P13" s="110">
        <v>8511</v>
      </c>
      <c r="Q13" s="110">
        <v>7121</v>
      </c>
      <c r="R13" s="110">
        <v>5937</v>
      </c>
      <c r="S13" s="111">
        <f>SUM(P13:R13)</f>
        <v>21569</v>
      </c>
      <c r="T13" s="111">
        <f>SUM(S13,O13)</f>
        <v>44560</v>
      </c>
      <c r="U13" s="111">
        <f>SUM(T13,K13)</f>
        <v>83246</v>
      </c>
    </row>
    <row r="14" spans="1:21" ht="27" customHeight="1" thickBot="1">
      <c r="A14" s="99"/>
      <c r="B14" s="100" t="s">
        <v>11</v>
      </c>
      <c r="C14" s="118">
        <v>17528</v>
      </c>
      <c r="D14" s="118">
        <v>15696</v>
      </c>
      <c r="E14" s="118">
        <v>16332</v>
      </c>
      <c r="F14" s="119">
        <f>E14</f>
        <v>16332</v>
      </c>
      <c r="G14" s="118">
        <v>18096</v>
      </c>
      <c r="H14" s="118">
        <v>19917</v>
      </c>
      <c r="I14" s="118">
        <v>22756</v>
      </c>
      <c r="J14" s="120">
        <f>I14</f>
        <v>22756</v>
      </c>
      <c r="K14" s="119">
        <f>SUM(F14+J14)</f>
        <v>39088</v>
      </c>
      <c r="L14" s="118">
        <v>19747</v>
      </c>
      <c r="M14" s="118">
        <v>15238</v>
      </c>
      <c r="N14" s="118">
        <v>15502</v>
      </c>
      <c r="O14" s="120">
        <f>N14</f>
        <v>15502</v>
      </c>
      <c r="P14" s="118">
        <v>12993</v>
      </c>
      <c r="Q14" s="118">
        <v>10531</v>
      </c>
      <c r="R14" s="118">
        <v>11696</v>
      </c>
      <c r="S14" s="120">
        <f>R14</f>
        <v>11696</v>
      </c>
      <c r="T14" s="120">
        <f>S14</f>
        <v>11696</v>
      </c>
      <c r="U14" s="119">
        <f>T14</f>
        <v>11696</v>
      </c>
    </row>
    <row r="15" spans="1:21" ht="27" customHeight="1" thickTop="1">
      <c r="A15" s="94" t="s">
        <v>177</v>
      </c>
      <c r="B15" s="95" t="s">
        <v>9</v>
      </c>
      <c r="C15" s="110">
        <v>10478</v>
      </c>
      <c r="D15" s="110">
        <v>8364</v>
      </c>
      <c r="E15" s="110">
        <v>10577</v>
      </c>
      <c r="F15" s="111">
        <f>SUM(C15:E15)</f>
        <v>29419</v>
      </c>
      <c r="G15" s="110">
        <v>10501</v>
      </c>
      <c r="H15" s="110">
        <v>10820</v>
      </c>
      <c r="I15" s="110">
        <v>9755</v>
      </c>
      <c r="J15" s="111">
        <f>SUM(G15:I15)</f>
        <v>31076</v>
      </c>
      <c r="K15" s="117">
        <f>SUM(J15,F15)</f>
        <v>60495</v>
      </c>
      <c r="L15" s="110">
        <v>9750</v>
      </c>
      <c r="M15" s="110">
        <v>8675</v>
      </c>
      <c r="N15" s="110">
        <v>8558</v>
      </c>
      <c r="O15" s="111">
        <f>SUM(L15:N15)</f>
        <v>26983</v>
      </c>
      <c r="P15" s="110">
        <v>9695</v>
      </c>
      <c r="Q15" s="110">
        <v>8982</v>
      </c>
      <c r="R15" s="110">
        <v>8712</v>
      </c>
      <c r="S15" s="111">
        <f>SUM(P15:R15)</f>
        <v>27389</v>
      </c>
      <c r="T15" s="111">
        <f>SUM(S15,O15)</f>
        <v>54372</v>
      </c>
      <c r="U15" s="111">
        <f>SUM(T15,K15)</f>
        <v>114867</v>
      </c>
    </row>
    <row r="16" spans="1:21" ht="27" customHeight="1">
      <c r="A16" s="94"/>
      <c r="B16" s="97" t="s">
        <v>10</v>
      </c>
      <c r="C16" s="113">
        <v>10282</v>
      </c>
      <c r="D16" s="113">
        <v>7900</v>
      </c>
      <c r="E16" s="113">
        <v>9479</v>
      </c>
      <c r="F16" s="114">
        <f>SUM(C16:E16)</f>
        <v>27661</v>
      </c>
      <c r="G16" s="113">
        <v>10665</v>
      </c>
      <c r="H16" s="113">
        <v>10403</v>
      </c>
      <c r="I16" s="113">
        <v>10758</v>
      </c>
      <c r="J16" s="115">
        <f>SUM(G16:I16)</f>
        <v>31826</v>
      </c>
      <c r="K16" s="116">
        <f>SUM(J16,F16)</f>
        <v>59487</v>
      </c>
      <c r="L16" s="113">
        <v>8754</v>
      </c>
      <c r="M16" s="113">
        <v>8829</v>
      </c>
      <c r="N16" s="113">
        <v>8285</v>
      </c>
      <c r="O16" s="115">
        <f>SUM(L16:N16)</f>
        <v>25868</v>
      </c>
      <c r="P16" s="113">
        <v>10279</v>
      </c>
      <c r="Q16" s="113">
        <v>8420</v>
      </c>
      <c r="R16" s="113">
        <v>8509</v>
      </c>
      <c r="S16" s="114">
        <f>SUM(S17:S18)</f>
        <v>27208</v>
      </c>
      <c r="T16" s="115">
        <f>SUM(S16,O16)</f>
        <v>53076</v>
      </c>
      <c r="U16" s="115">
        <f>SUM(T16,K16)</f>
        <v>112563</v>
      </c>
    </row>
    <row r="17" spans="1:21" ht="27" customHeight="1">
      <c r="A17" s="96"/>
      <c r="B17" s="98" t="s">
        <v>15</v>
      </c>
      <c r="C17" s="110">
        <v>6188</v>
      </c>
      <c r="D17" s="110">
        <v>4610</v>
      </c>
      <c r="E17" s="110">
        <v>5313</v>
      </c>
      <c r="F17" s="111">
        <f>SUM(C17:E17)</f>
        <v>16111</v>
      </c>
      <c r="G17" s="110">
        <v>6097</v>
      </c>
      <c r="H17" s="110">
        <v>6262</v>
      </c>
      <c r="I17" s="110">
        <v>6766</v>
      </c>
      <c r="J17" s="111">
        <f>SUM(G17:I17)</f>
        <v>19125</v>
      </c>
      <c r="K17" s="111">
        <f>SUM(F17+J17)</f>
        <v>35236</v>
      </c>
      <c r="L17" s="110">
        <v>4834</v>
      </c>
      <c r="M17" s="110">
        <v>5443</v>
      </c>
      <c r="N17" s="110">
        <v>4470</v>
      </c>
      <c r="O17" s="111">
        <f>SUM(L17:N17)</f>
        <v>14747</v>
      </c>
      <c r="P17" s="110">
        <v>6639</v>
      </c>
      <c r="Q17" s="110">
        <v>4845</v>
      </c>
      <c r="R17" s="110">
        <v>4923</v>
      </c>
      <c r="S17" s="111">
        <f>SUM(P17:R17)</f>
        <v>16407</v>
      </c>
      <c r="T17" s="111">
        <f>SUM(S17,O17)</f>
        <v>31154</v>
      </c>
      <c r="U17" s="111">
        <f>SUM(T17,K17)</f>
        <v>66390</v>
      </c>
    </row>
    <row r="18" spans="1:21" ht="27" customHeight="1">
      <c r="A18" s="96"/>
      <c r="B18" s="98" t="s">
        <v>16</v>
      </c>
      <c r="C18" s="110">
        <v>4094</v>
      </c>
      <c r="D18" s="110">
        <v>3290</v>
      </c>
      <c r="E18" s="110">
        <v>4166</v>
      </c>
      <c r="F18" s="111">
        <f>SUM(C18:E18)</f>
        <v>11550</v>
      </c>
      <c r="G18" s="110">
        <v>4568</v>
      </c>
      <c r="H18" s="110">
        <v>4141</v>
      </c>
      <c r="I18" s="110">
        <v>3992</v>
      </c>
      <c r="J18" s="111">
        <f>SUM(G18:I18)</f>
        <v>12701</v>
      </c>
      <c r="K18" s="111">
        <f>SUM(F18+J18)</f>
        <v>24251</v>
      </c>
      <c r="L18" s="110">
        <v>3920</v>
      </c>
      <c r="M18" s="110">
        <v>3386</v>
      </c>
      <c r="N18" s="110">
        <v>3815</v>
      </c>
      <c r="O18" s="111">
        <f>SUM(L18:N18)</f>
        <v>11121</v>
      </c>
      <c r="P18" s="110">
        <v>3640</v>
      </c>
      <c r="Q18" s="110">
        <v>3575</v>
      </c>
      <c r="R18" s="110">
        <v>3586</v>
      </c>
      <c r="S18" s="111">
        <f>SUM(P18:R18)</f>
        <v>10801</v>
      </c>
      <c r="T18" s="111">
        <f>SUM(S18,O18)</f>
        <v>21922</v>
      </c>
      <c r="U18" s="111">
        <f>SUM(T18,K18)</f>
        <v>46173</v>
      </c>
    </row>
    <row r="19" spans="1:21" ht="27" customHeight="1" thickBot="1">
      <c r="A19" s="99"/>
      <c r="B19" s="100" t="s">
        <v>11</v>
      </c>
      <c r="C19" s="118">
        <v>6430</v>
      </c>
      <c r="D19" s="118">
        <v>6787</v>
      </c>
      <c r="E19" s="118">
        <v>7862</v>
      </c>
      <c r="F19" s="119">
        <f>E19</f>
        <v>7862</v>
      </c>
      <c r="G19" s="118">
        <v>7649</v>
      </c>
      <c r="H19" s="118">
        <v>8011</v>
      </c>
      <c r="I19" s="118">
        <v>6893</v>
      </c>
      <c r="J19" s="120">
        <f>I19</f>
        <v>6893</v>
      </c>
      <c r="K19" s="119">
        <f>SUM(F19+J19)</f>
        <v>14755</v>
      </c>
      <c r="L19" s="118">
        <v>7817</v>
      </c>
      <c r="M19" s="118">
        <v>7605</v>
      </c>
      <c r="N19" s="118">
        <v>7875</v>
      </c>
      <c r="O19" s="120">
        <f>N19</f>
        <v>7875</v>
      </c>
      <c r="P19" s="118">
        <v>7291</v>
      </c>
      <c r="Q19" s="118">
        <v>7840</v>
      </c>
      <c r="R19" s="118">
        <v>8008</v>
      </c>
      <c r="S19" s="120">
        <f>R19</f>
        <v>8008</v>
      </c>
      <c r="T19" s="120">
        <f>S19</f>
        <v>8008</v>
      </c>
      <c r="U19" s="119">
        <f>T19</f>
        <v>8008</v>
      </c>
    </row>
    <row r="20" spans="1:21" ht="27" customHeight="1" thickTop="1">
      <c r="A20" s="94" t="s">
        <v>178</v>
      </c>
      <c r="B20" s="95" t="s">
        <v>9</v>
      </c>
      <c r="C20" s="110">
        <v>14444</v>
      </c>
      <c r="D20" s="110">
        <v>12782</v>
      </c>
      <c r="E20" s="110">
        <v>14800</v>
      </c>
      <c r="F20" s="111">
        <f>SUM(C20:E20)</f>
        <v>42026</v>
      </c>
      <c r="G20" s="110">
        <v>14442</v>
      </c>
      <c r="H20" s="110">
        <v>16142</v>
      </c>
      <c r="I20" s="110">
        <v>14461</v>
      </c>
      <c r="J20" s="111">
        <f>SUM(G20:I20)</f>
        <v>45045</v>
      </c>
      <c r="K20" s="111">
        <f>SUM(J20,F20)</f>
        <v>87071</v>
      </c>
      <c r="L20" s="110">
        <v>14487</v>
      </c>
      <c r="M20" s="110">
        <v>13923</v>
      </c>
      <c r="N20" s="110">
        <v>12608</v>
      </c>
      <c r="O20" s="111">
        <f>SUM(L20:N20)</f>
        <v>41018</v>
      </c>
      <c r="P20" s="110">
        <v>14793</v>
      </c>
      <c r="Q20" s="110">
        <v>14100</v>
      </c>
      <c r="R20" s="110">
        <v>13685</v>
      </c>
      <c r="S20" s="111">
        <f>SUM(P20:R20)</f>
        <v>42578</v>
      </c>
      <c r="T20" s="111">
        <f>SUM(S20,O20)</f>
        <v>83596</v>
      </c>
      <c r="U20" s="111">
        <f>SUM(T20,K20)</f>
        <v>170667</v>
      </c>
    </row>
    <row r="21" spans="1:21" ht="27" customHeight="1">
      <c r="A21" s="94" t="s">
        <v>179</v>
      </c>
      <c r="B21" s="97" t="s">
        <v>10</v>
      </c>
      <c r="C21" s="113">
        <v>12166</v>
      </c>
      <c r="D21" s="113">
        <v>10852</v>
      </c>
      <c r="E21" s="113">
        <v>12912</v>
      </c>
      <c r="F21" s="114">
        <f>SUM(C21:E21)</f>
        <v>35930</v>
      </c>
      <c r="G21" s="113">
        <v>13185</v>
      </c>
      <c r="H21" s="113">
        <v>14469</v>
      </c>
      <c r="I21" s="113">
        <v>12927</v>
      </c>
      <c r="J21" s="115">
        <f>SUM(G21:I21)</f>
        <v>40581</v>
      </c>
      <c r="K21" s="115">
        <f>SUM(J21,F21)</f>
        <v>76511</v>
      </c>
      <c r="L21" s="113">
        <v>11941</v>
      </c>
      <c r="M21" s="113">
        <v>11642</v>
      </c>
      <c r="N21" s="113">
        <v>10885</v>
      </c>
      <c r="O21" s="115">
        <f>SUM(L21:N21)</f>
        <v>34468</v>
      </c>
      <c r="P21" s="113">
        <v>12644</v>
      </c>
      <c r="Q21" s="113">
        <v>12246</v>
      </c>
      <c r="R21" s="113">
        <v>11725</v>
      </c>
      <c r="S21" s="115">
        <f>SUM(P21:R21)</f>
        <v>36615</v>
      </c>
      <c r="T21" s="115">
        <f>SUM(S21,O21)</f>
        <v>71083</v>
      </c>
      <c r="U21" s="115">
        <f>SUM(T21,K21)</f>
        <v>147594</v>
      </c>
    </row>
    <row r="22" spans="1:21" ht="27" customHeight="1">
      <c r="A22" s="96"/>
      <c r="B22" s="98" t="s">
        <v>15</v>
      </c>
      <c r="C22" s="110">
        <v>10586</v>
      </c>
      <c r="D22" s="110">
        <v>9226</v>
      </c>
      <c r="E22" s="110">
        <v>11142</v>
      </c>
      <c r="F22" s="111">
        <f>SUM(C22:E22)</f>
        <v>30954</v>
      </c>
      <c r="G22" s="110">
        <v>11544</v>
      </c>
      <c r="H22" s="110">
        <v>12853</v>
      </c>
      <c r="I22" s="110">
        <v>11287</v>
      </c>
      <c r="J22" s="111">
        <f>SUM(G22:I22)</f>
        <v>35684</v>
      </c>
      <c r="K22" s="111">
        <f>SUM(J22,F22)</f>
        <v>66638</v>
      </c>
      <c r="L22" s="110">
        <v>10622</v>
      </c>
      <c r="M22" s="110">
        <v>10457</v>
      </c>
      <c r="N22" s="110">
        <v>9712</v>
      </c>
      <c r="O22" s="111">
        <f>SUM(L22:N22)</f>
        <v>30791</v>
      </c>
      <c r="P22" s="110">
        <v>10778</v>
      </c>
      <c r="Q22" s="110">
        <v>10866</v>
      </c>
      <c r="R22" s="110">
        <v>10234</v>
      </c>
      <c r="S22" s="111">
        <f>SUM(P22:R22)</f>
        <v>31878</v>
      </c>
      <c r="T22" s="111">
        <f>SUM(S22,O22)</f>
        <v>62669</v>
      </c>
      <c r="U22" s="111">
        <f>SUM(T22,K22)</f>
        <v>129307</v>
      </c>
    </row>
    <row r="23" spans="1:21" ht="27" customHeight="1">
      <c r="A23" s="96"/>
      <c r="B23" s="98" t="s">
        <v>16</v>
      </c>
      <c r="C23" s="110">
        <v>1580</v>
      </c>
      <c r="D23" s="110">
        <v>1626</v>
      </c>
      <c r="E23" s="110">
        <v>1770</v>
      </c>
      <c r="F23" s="111">
        <f>SUM(C23:E23)</f>
        <v>4976</v>
      </c>
      <c r="G23" s="110">
        <v>1641</v>
      </c>
      <c r="H23" s="110">
        <v>1616</v>
      </c>
      <c r="I23" s="110">
        <v>1640</v>
      </c>
      <c r="J23" s="111">
        <f>SUM(G23:I23)</f>
        <v>4897</v>
      </c>
      <c r="K23" s="111">
        <f>SUM(J23,F23)</f>
        <v>9873</v>
      </c>
      <c r="L23" s="110">
        <v>1319</v>
      </c>
      <c r="M23" s="110">
        <v>1185</v>
      </c>
      <c r="N23" s="110">
        <v>1173</v>
      </c>
      <c r="O23" s="111">
        <f>SUM(L23:N23)</f>
        <v>3677</v>
      </c>
      <c r="P23" s="110">
        <v>1866</v>
      </c>
      <c r="Q23" s="110">
        <v>1380</v>
      </c>
      <c r="R23" s="110">
        <v>1491</v>
      </c>
      <c r="S23" s="111">
        <f>SUM(P23:R23)</f>
        <v>4737</v>
      </c>
      <c r="T23" s="111">
        <f>SUM(S23,O23)</f>
        <v>8414</v>
      </c>
      <c r="U23" s="111">
        <f>SUM(T23,K23)</f>
        <v>18287</v>
      </c>
    </row>
    <row r="24" spans="1:21" ht="27" customHeight="1" thickBot="1">
      <c r="A24" s="101"/>
      <c r="B24" s="100" t="s">
        <v>11</v>
      </c>
      <c r="C24" s="118">
        <v>13818</v>
      </c>
      <c r="D24" s="118">
        <v>13757</v>
      </c>
      <c r="E24" s="118">
        <v>13628</v>
      </c>
      <c r="F24" s="119">
        <f>E24</f>
        <v>13628</v>
      </c>
      <c r="G24" s="118">
        <v>12772</v>
      </c>
      <c r="H24" s="118">
        <v>12520</v>
      </c>
      <c r="I24" s="118">
        <v>11395</v>
      </c>
      <c r="J24" s="120">
        <f>I24</f>
        <v>11395</v>
      </c>
      <c r="K24" s="119">
        <f>SUM(F24+J24)</f>
        <v>25023</v>
      </c>
      <c r="L24" s="118">
        <v>12016</v>
      </c>
      <c r="M24" s="118">
        <v>13094</v>
      </c>
      <c r="N24" s="118">
        <v>12660</v>
      </c>
      <c r="O24" s="120">
        <f>N24</f>
        <v>12660</v>
      </c>
      <c r="P24" s="118">
        <v>13293</v>
      </c>
      <c r="Q24" s="118">
        <v>13019</v>
      </c>
      <c r="R24" s="118">
        <v>13102</v>
      </c>
      <c r="S24" s="120">
        <f>R24</f>
        <v>13102</v>
      </c>
      <c r="T24" s="120">
        <f>S24</f>
        <v>13102</v>
      </c>
      <c r="U24" s="119">
        <f>T24</f>
        <v>13102</v>
      </c>
    </row>
    <row r="25" spans="1:21" ht="27" customHeight="1" thickTop="1">
      <c r="A25" s="94" t="s">
        <v>180</v>
      </c>
      <c r="B25" s="95" t="s">
        <v>9</v>
      </c>
      <c r="C25" s="110">
        <v>4688</v>
      </c>
      <c r="D25" s="110">
        <v>3847</v>
      </c>
      <c r="E25" s="110">
        <v>5080</v>
      </c>
      <c r="F25" s="111">
        <f>SUM(C25:E25)</f>
        <v>13615</v>
      </c>
      <c r="G25" s="110">
        <v>4419</v>
      </c>
      <c r="H25" s="110">
        <v>3824</v>
      </c>
      <c r="I25" s="110">
        <v>3724</v>
      </c>
      <c r="J25" s="111">
        <f>SUM(G25:I25)</f>
        <v>11967</v>
      </c>
      <c r="K25" s="111">
        <f>SUM(J25,F25)</f>
        <v>25582</v>
      </c>
      <c r="L25" s="110">
        <v>3082</v>
      </c>
      <c r="M25" s="110">
        <v>3553</v>
      </c>
      <c r="N25" s="110">
        <v>2762</v>
      </c>
      <c r="O25" s="111">
        <f>SUM(L25:N25)</f>
        <v>9397</v>
      </c>
      <c r="P25" s="110">
        <v>2519</v>
      </c>
      <c r="Q25" s="110">
        <v>1544</v>
      </c>
      <c r="R25" s="110">
        <v>2467</v>
      </c>
      <c r="S25" s="111">
        <f>SUM(P25:R25)</f>
        <v>6530</v>
      </c>
      <c r="T25" s="111">
        <f>SUM(S25,O25)</f>
        <v>15927</v>
      </c>
      <c r="U25" s="111">
        <f>SUM(T25,K25)</f>
        <v>41509</v>
      </c>
    </row>
    <row r="26" spans="1:21" ht="27" customHeight="1">
      <c r="A26" s="96"/>
      <c r="B26" s="97" t="s">
        <v>10</v>
      </c>
      <c r="C26" s="113">
        <v>3473</v>
      </c>
      <c r="D26" s="113">
        <v>3532</v>
      </c>
      <c r="E26" s="113">
        <v>3754</v>
      </c>
      <c r="F26" s="114">
        <f>SUM(C26:E26)</f>
        <v>10759</v>
      </c>
      <c r="G26" s="113">
        <v>3508</v>
      </c>
      <c r="H26" s="113">
        <v>3244</v>
      </c>
      <c r="I26" s="113">
        <v>2915</v>
      </c>
      <c r="J26" s="115">
        <f>SUM(G26:I26)</f>
        <v>9667</v>
      </c>
      <c r="K26" s="114">
        <f>SUM(K27:K28)</f>
        <v>20426</v>
      </c>
      <c r="L26" s="113">
        <v>2681</v>
      </c>
      <c r="M26" s="113">
        <v>2497</v>
      </c>
      <c r="N26" s="113">
        <v>2853</v>
      </c>
      <c r="O26" s="115">
        <f>SUM(L26:N26)</f>
        <v>8031</v>
      </c>
      <c r="P26" s="113">
        <v>2588</v>
      </c>
      <c r="Q26" s="113">
        <v>2013</v>
      </c>
      <c r="R26" s="113">
        <v>2173</v>
      </c>
      <c r="S26" s="114">
        <f>SUM(S27:S28)</f>
        <v>6774</v>
      </c>
      <c r="T26" s="115">
        <f>SUM(S26,O26)</f>
        <v>14805</v>
      </c>
      <c r="U26" s="115">
        <f>SUM(T26,K26)</f>
        <v>35231</v>
      </c>
    </row>
    <row r="27" spans="1:21" ht="27" customHeight="1">
      <c r="A27" s="96"/>
      <c r="B27" s="98" t="s">
        <v>15</v>
      </c>
      <c r="C27" s="110">
        <v>3106</v>
      </c>
      <c r="D27" s="110">
        <v>3056</v>
      </c>
      <c r="E27" s="110">
        <v>3374</v>
      </c>
      <c r="F27" s="111">
        <f>SUM(C27:E27)</f>
        <v>9536</v>
      </c>
      <c r="G27" s="110">
        <v>3149</v>
      </c>
      <c r="H27" s="110">
        <v>2876</v>
      </c>
      <c r="I27" s="110">
        <v>2528</v>
      </c>
      <c r="J27" s="111">
        <f>SUM(G27:I27)</f>
        <v>8553</v>
      </c>
      <c r="K27" s="111">
        <f>SUM(F27+J27)</f>
        <v>18089</v>
      </c>
      <c r="L27" s="110">
        <v>2311</v>
      </c>
      <c r="M27" s="110">
        <v>2273</v>
      </c>
      <c r="N27" s="110">
        <v>2099</v>
      </c>
      <c r="O27" s="111">
        <f>SUM(L27:N27)</f>
        <v>6683</v>
      </c>
      <c r="P27" s="110">
        <v>2264</v>
      </c>
      <c r="Q27" s="110">
        <v>1779</v>
      </c>
      <c r="R27" s="110">
        <v>1899</v>
      </c>
      <c r="S27" s="111">
        <f>SUM(P27:R27)</f>
        <v>5942</v>
      </c>
      <c r="T27" s="111">
        <f>SUM(S27,O27)</f>
        <v>12625</v>
      </c>
      <c r="U27" s="111">
        <f>SUM(T27,K27)</f>
        <v>30714</v>
      </c>
    </row>
    <row r="28" spans="1:21" ht="27" customHeight="1">
      <c r="A28" s="96"/>
      <c r="B28" s="98" t="s">
        <v>16</v>
      </c>
      <c r="C28" s="110">
        <v>367</v>
      </c>
      <c r="D28" s="110">
        <v>476</v>
      </c>
      <c r="E28" s="110">
        <v>380</v>
      </c>
      <c r="F28" s="111">
        <f>SUM(C28:E28)</f>
        <v>1223</v>
      </c>
      <c r="G28" s="110">
        <v>359</v>
      </c>
      <c r="H28" s="110">
        <v>368</v>
      </c>
      <c r="I28" s="110">
        <v>387</v>
      </c>
      <c r="J28" s="111">
        <f>SUM(G28:I28)</f>
        <v>1114</v>
      </c>
      <c r="K28" s="111">
        <f>SUM(F28+J28)</f>
        <v>2337</v>
      </c>
      <c r="L28" s="110">
        <v>370</v>
      </c>
      <c r="M28" s="110">
        <v>224</v>
      </c>
      <c r="N28" s="110">
        <v>754</v>
      </c>
      <c r="O28" s="111">
        <f>SUM(L28:N28)</f>
        <v>1348</v>
      </c>
      <c r="P28" s="110">
        <v>324</v>
      </c>
      <c r="Q28" s="110">
        <v>234</v>
      </c>
      <c r="R28" s="110">
        <v>274</v>
      </c>
      <c r="S28" s="111">
        <f>SUM(P28:R28)</f>
        <v>832</v>
      </c>
      <c r="T28" s="111">
        <f>SUM(S28,O28)</f>
        <v>2180</v>
      </c>
      <c r="U28" s="111">
        <f>SUM(T28,K28)</f>
        <v>4517</v>
      </c>
    </row>
    <row r="29" spans="1:21" ht="27" customHeight="1" thickBot="1">
      <c r="A29" s="99"/>
      <c r="B29" s="100" t="s">
        <v>11</v>
      </c>
      <c r="C29" s="118">
        <v>2512</v>
      </c>
      <c r="D29" s="118">
        <v>2464</v>
      </c>
      <c r="E29" s="118">
        <v>2791</v>
      </c>
      <c r="F29" s="119">
        <f>E29</f>
        <v>2791</v>
      </c>
      <c r="G29" s="118">
        <v>2634</v>
      </c>
      <c r="H29" s="118">
        <v>2550</v>
      </c>
      <c r="I29" s="118">
        <v>2909</v>
      </c>
      <c r="J29" s="120">
        <f>I29</f>
        <v>2909</v>
      </c>
      <c r="K29" s="119">
        <f>SUM(F29+J29)</f>
        <v>5700</v>
      </c>
      <c r="L29" s="118">
        <v>2894</v>
      </c>
      <c r="M29" s="118">
        <v>3370</v>
      </c>
      <c r="N29" s="118">
        <v>3171</v>
      </c>
      <c r="O29" s="120">
        <f>N29</f>
        <v>3171</v>
      </c>
      <c r="P29" s="118">
        <v>2482</v>
      </c>
      <c r="Q29" s="118">
        <v>1926</v>
      </c>
      <c r="R29" s="118">
        <v>2345</v>
      </c>
      <c r="S29" s="120">
        <f>R29</f>
        <v>2345</v>
      </c>
      <c r="T29" s="120">
        <f>S29</f>
        <v>2345</v>
      </c>
      <c r="U29" s="119">
        <f>T29</f>
        <v>2345</v>
      </c>
    </row>
    <row r="30" spans="1:21" ht="27" customHeight="1" thickTop="1">
      <c r="A30" s="94" t="s">
        <v>181</v>
      </c>
      <c r="B30" s="95" t="s">
        <v>9</v>
      </c>
      <c r="C30" s="110">
        <v>83411</v>
      </c>
      <c r="D30" s="110">
        <v>69482</v>
      </c>
      <c r="E30" s="110">
        <v>81513</v>
      </c>
      <c r="F30" s="111">
        <f>SUM(C30:E30)</f>
        <v>234406</v>
      </c>
      <c r="G30" s="110">
        <v>80894</v>
      </c>
      <c r="H30" s="110">
        <v>84795</v>
      </c>
      <c r="I30" s="110">
        <v>80549</v>
      </c>
      <c r="J30" s="111">
        <f>SUM(G30:I30)</f>
        <v>246238</v>
      </c>
      <c r="K30" s="111">
        <f>SUM(J30,F30)</f>
        <v>480644</v>
      </c>
      <c r="L30" s="110">
        <v>82102</v>
      </c>
      <c r="M30" s="110">
        <v>80846</v>
      </c>
      <c r="N30" s="110">
        <v>71243</v>
      </c>
      <c r="O30" s="111">
        <f>SUM(L30:N30)</f>
        <v>234191</v>
      </c>
      <c r="P30" s="110">
        <v>81235</v>
      </c>
      <c r="Q30" s="110">
        <v>76683</v>
      </c>
      <c r="R30" s="110">
        <v>85337</v>
      </c>
      <c r="S30" s="111">
        <f>SUM(P30:R30)</f>
        <v>243255</v>
      </c>
      <c r="T30" s="111">
        <f>SUM(S30,O30)</f>
        <v>477446</v>
      </c>
      <c r="U30" s="111">
        <f>SUM(T30,K30)</f>
        <v>958090</v>
      </c>
    </row>
    <row r="31" spans="1:21" ht="27" customHeight="1">
      <c r="A31" s="96"/>
      <c r="B31" s="97" t="s">
        <v>10</v>
      </c>
      <c r="C31" s="113">
        <v>85535</v>
      </c>
      <c r="D31" s="113">
        <v>67168</v>
      </c>
      <c r="E31" s="113">
        <v>81756</v>
      </c>
      <c r="F31" s="114">
        <f>SUM(C31:E31)</f>
        <v>234459</v>
      </c>
      <c r="G31" s="113">
        <v>81078</v>
      </c>
      <c r="H31" s="113">
        <v>81622</v>
      </c>
      <c r="I31" s="113">
        <v>79504</v>
      </c>
      <c r="J31" s="115">
        <f>SUM(G31:I31)</f>
        <v>242204</v>
      </c>
      <c r="K31" s="115">
        <f>SUM(J31,F31)</f>
        <v>476663</v>
      </c>
      <c r="L31" s="113">
        <v>79832</v>
      </c>
      <c r="M31" s="113">
        <v>78103</v>
      </c>
      <c r="N31" s="113">
        <v>73089</v>
      </c>
      <c r="O31" s="115">
        <f>SUM(L31:N31)</f>
        <v>231024</v>
      </c>
      <c r="P31" s="113">
        <v>83694</v>
      </c>
      <c r="Q31" s="113">
        <v>76997</v>
      </c>
      <c r="R31" s="113">
        <v>79515</v>
      </c>
      <c r="S31" s="115">
        <f>SUM(P31:R31)</f>
        <v>240206</v>
      </c>
      <c r="T31" s="115">
        <f>SUM(S31,O31)</f>
        <v>471230</v>
      </c>
      <c r="U31" s="115">
        <f>SUM(T31,K31)</f>
        <v>947893</v>
      </c>
    </row>
    <row r="32" spans="1:21" ht="27" customHeight="1">
      <c r="A32" s="96"/>
      <c r="B32" s="98" t="s">
        <v>15</v>
      </c>
      <c r="C32" s="110">
        <v>50797</v>
      </c>
      <c r="D32" s="110">
        <v>39465</v>
      </c>
      <c r="E32" s="110">
        <v>47077</v>
      </c>
      <c r="F32" s="111">
        <f>SUM(C32:E32)</f>
        <v>137339</v>
      </c>
      <c r="G32" s="110">
        <v>49292</v>
      </c>
      <c r="H32" s="110">
        <v>49133</v>
      </c>
      <c r="I32" s="110">
        <v>46652</v>
      </c>
      <c r="J32" s="111">
        <f>SUM(G32:I32)</f>
        <v>145077</v>
      </c>
      <c r="K32" s="111">
        <f>SUM(F32+J32)</f>
        <v>282416</v>
      </c>
      <c r="L32" s="110">
        <v>48902</v>
      </c>
      <c r="M32" s="110">
        <v>47891</v>
      </c>
      <c r="N32" s="110">
        <v>43867</v>
      </c>
      <c r="O32" s="111">
        <f>SUM(L32:N32)</f>
        <v>140660</v>
      </c>
      <c r="P32" s="110">
        <v>47832</v>
      </c>
      <c r="Q32" s="110">
        <v>42025</v>
      </c>
      <c r="R32" s="110">
        <v>44734</v>
      </c>
      <c r="S32" s="111">
        <f>SUM(P32:R32)</f>
        <v>134591</v>
      </c>
      <c r="T32" s="111">
        <f>SUM(S32,O32)</f>
        <v>275251</v>
      </c>
      <c r="U32" s="111">
        <f>SUM(T32,K32)</f>
        <v>557667</v>
      </c>
    </row>
    <row r="33" spans="1:22" ht="27" customHeight="1">
      <c r="A33" s="96"/>
      <c r="B33" s="98" t="s">
        <v>16</v>
      </c>
      <c r="C33" s="110">
        <v>34738</v>
      </c>
      <c r="D33" s="110">
        <v>27703</v>
      </c>
      <c r="E33" s="110">
        <v>34679</v>
      </c>
      <c r="F33" s="111">
        <f>SUM(C33:E33)</f>
        <v>97120</v>
      </c>
      <c r="G33" s="110">
        <v>31786</v>
      </c>
      <c r="H33" s="110">
        <v>32489</v>
      </c>
      <c r="I33" s="110">
        <v>32852</v>
      </c>
      <c r="J33" s="111">
        <f>SUM(G33:I33)</f>
        <v>97127</v>
      </c>
      <c r="K33" s="111">
        <f>SUM(F33+J33)</f>
        <v>194247</v>
      </c>
      <c r="L33" s="110">
        <v>30930</v>
      </c>
      <c r="M33" s="110">
        <v>30212</v>
      </c>
      <c r="N33" s="110">
        <v>29222</v>
      </c>
      <c r="O33" s="111">
        <f>SUM(L33:N33)</f>
        <v>90364</v>
      </c>
      <c r="P33" s="110">
        <v>35862</v>
      </c>
      <c r="Q33" s="110">
        <v>34972</v>
      </c>
      <c r="R33" s="110">
        <v>34781</v>
      </c>
      <c r="S33" s="111">
        <f>SUM(P33:R33)</f>
        <v>105615</v>
      </c>
      <c r="T33" s="111">
        <f>SUM(S33,O33)</f>
        <v>195979</v>
      </c>
      <c r="U33" s="111">
        <f>SUM(T33,K33)</f>
        <v>390226</v>
      </c>
    </row>
    <row r="34" spans="1:22" ht="27" customHeight="1" thickBot="1">
      <c r="A34" s="99"/>
      <c r="B34" s="100" t="s">
        <v>11</v>
      </c>
      <c r="C34" s="118">
        <v>22071</v>
      </c>
      <c r="D34" s="118">
        <v>24315</v>
      </c>
      <c r="E34" s="118">
        <v>23996</v>
      </c>
      <c r="F34" s="119">
        <f>E34</f>
        <v>23996</v>
      </c>
      <c r="G34" s="118">
        <v>23706</v>
      </c>
      <c r="H34" s="118">
        <v>26808</v>
      </c>
      <c r="I34" s="118">
        <v>27783</v>
      </c>
      <c r="J34" s="120">
        <f>I34</f>
        <v>27783</v>
      </c>
      <c r="K34" s="119">
        <f>SUM(F34+J34)</f>
        <v>51779</v>
      </c>
      <c r="L34" s="118">
        <v>29970</v>
      </c>
      <c r="M34" s="118">
        <v>32645</v>
      </c>
      <c r="N34" s="118">
        <v>30691</v>
      </c>
      <c r="O34" s="120">
        <f>N34</f>
        <v>30691</v>
      </c>
      <c r="P34" s="118">
        <v>28165</v>
      </c>
      <c r="Q34" s="118">
        <v>2770</v>
      </c>
      <c r="R34" s="118">
        <v>33521</v>
      </c>
      <c r="S34" s="120">
        <f>R34</f>
        <v>33521</v>
      </c>
      <c r="T34" s="120">
        <f>S34</f>
        <v>33521</v>
      </c>
      <c r="U34" s="119">
        <f>T34</f>
        <v>33521</v>
      </c>
    </row>
    <row r="35" spans="1:22" ht="27" hidden="1" customHeight="1">
      <c r="A35" s="94" t="s">
        <v>182</v>
      </c>
      <c r="B35" s="95" t="s">
        <v>9</v>
      </c>
      <c r="C35" s="121"/>
      <c r="D35" s="121"/>
      <c r="E35" s="121"/>
      <c r="F35" s="121" t="e">
        <f>SUM(F5+#REF!+F10+F15+F25+#REF!+#REF!+#REF!+#REF!+#REF!+F20)</f>
        <v>#REF!</v>
      </c>
      <c r="G35" s="121"/>
      <c r="H35" s="121"/>
      <c r="I35" s="121"/>
      <c r="J35" s="121" t="e">
        <f>SUM(J5+#REF!+J10+J15+J25+#REF!+#REF!+#REF!+#REF!+#REF!+J20)</f>
        <v>#REF!</v>
      </c>
      <c r="K35" s="121" t="e">
        <f>SUM(K5+#REF!+K10+K15+K25+#REF!+#REF!+#REF!+#REF!+#REF!+K20)</f>
        <v>#REF!</v>
      </c>
      <c r="L35" s="121"/>
      <c r="M35" s="121"/>
      <c r="N35" s="121"/>
      <c r="O35" s="121" t="e">
        <f>SUM(O5+#REF!+O10+O15+O25+#REF!+#REF!+#REF!+#REF!+#REF!+O20)</f>
        <v>#REF!</v>
      </c>
      <c r="P35" s="121"/>
      <c r="Q35" s="121"/>
      <c r="R35" s="121"/>
      <c r="S35" s="121" t="e">
        <f>SUM(S5+#REF!+S10+S15+S25+#REF!+#REF!+#REF!+#REF!+#REF!+S20)</f>
        <v>#REF!</v>
      </c>
      <c r="T35" s="122"/>
      <c r="U35" s="122"/>
    </row>
    <row r="36" spans="1:22" ht="27" hidden="1" customHeight="1">
      <c r="A36" s="96"/>
      <c r="B36" s="97" t="s">
        <v>10</v>
      </c>
      <c r="C36" s="121"/>
      <c r="D36" s="121"/>
      <c r="E36" s="121"/>
      <c r="F36" s="121" t="e">
        <f>SUM(F6+#REF!+F11+F16+F26+#REF!+#REF!+#REF!+#REF!+#REF!+F21)</f>
        <v>#REF!</v>
      </c>
      <c r="G36" s="121"/>
      <c r="H36" s="121"/>
      <c r="I36" s="121"/>
      <c r="J36" s="121" t="e">
        <f>SUM(J6+#REF!+J11+J16+J26+#REF!+#REF!+#REF!+#REF!+#REF!+J21)</f>
        <v>#REF!</v>
      </c>
      <c r="K36" s="121" t="e">
        <f>SUM(K6+#REF!+K11+K16+K26+#REF!+#REF!+#REF!+#REF!+#REF!+K21)</f>
        <v>#REF!</v>
      </c>
      <c r="L36" s="121"/>
      <c r="M36" s="121"/>
      <c r="N36" s="121"/>
      <c r="O36" s="121" t="e">
        <f>SUM(O6+#REF!+O11+O16+O26+#REF!+#REF!+#REF!+#REF!+#REF!+O21)</f>
        <v>#REF!</v>
      </c>
      <c r="P36" s="121"/>
      <c r="Q36" s="121"/>
      <c r="R36" s="121"/>
      <c r="S36" s="121" t="e">
        <f>SUM(S6+#REF!+S11+S16+S26+#REF!+#REF!+#REF!+#REF!+#REF!+S21)</f>
        <v>#REF!</v>
      </c>
      <c r="T36" s="122"/>
      <c r="U36" s="122"/>
    </row>
    <row r="37" spans="1:22" ht="27" hidden="1" customHeight="1">
      <c r="A37" s="96"/>
      <c r="B37" s="98" t="s">
        <v>15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2" ht="27" hidden="1" customHeight="1">
      <c r="A38" s="96"/>
      <c r="B38" s="98" t="s">
        <v>16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2" ht="27" customHeight="1" thickTop="1">
      <c r="A39" s="94" t="s">
        <v>13</v>
      </c>
      <c r="B39" s="95" t="s">
        <v>9</v>
      </c>
      <c r="C39" s="110">
        <v>8775</v>
      </c>
      <c r="D39" s="110">
        <v>7377</v>
      </c>
      <c r="E39" s="110">
        <v>8971</v>
      </c>
      <c r="F39" s="111">
        <f>SUM(C39:E39)</f>
        <v>25123</v>
      </c>
      <c r="G39" s="110">
        <v>8820</v>
      </c>
      <c r="H39" s="110">
        <v>8898</v>
      </c>
      <c r="I39" s="110">
        <v>9378</v>
      </c>
      <c r="J39" s="111">
        <f>SUM(G39:I39)</f>
        <v>27096</v>
      </c>
      <c r="K39" s="111">
        <f>SUM(J39,F39)</f>
        <v>52219</v>
      </c>
      <c r="L39" s="110">
        <v>8497</v>
      </c>
      <c r="M39" s="110">
        <v>8705</v>
      </c>
      <c r="N39" s="110">
        <v>8144</v>
      </c>
      <c r="O39" s="111">
        <f>SUM(L39:N39)</f>
        <v>25346</v>
      </c>
      <c r="P39" s="110">
        <v>9357</v>
      </c>
      <c r="Q39" s="110">
        <v>9181</v>
      </c>
      <c r="R39" s="110">
        <v>7898</v>
      </c>
      <c r="S39" s="111">
        <f>SUM(P39:R39)</f>
        <v>26436</v>
      </c>
      <c r="T39" s="111">
        <f>SUM(S39,O39)</f>
        <v>51782</v>
      </c>
      <c r="U39" s="111">
        <f>SUM(T39,K39)</f>
        <v>104001</v>
      </c>
    </row>
    <row r="40" spans="1:22" ht="27" customHeight="1">
      <c r="A40" s="96"/>
      <c r="B40" s="97" t="s">
        <v>10</v>
      </c>
      <c r="C40" s="113">
        <v>8461</v>
      </c>
      <c r="D40" s="113">
        <v>6842</v>
      </c>
      <c r="E40" s="113">
        <v>7924</v>
      </c>
      <c r="F40" s="114">
        <f>SUM(C40:E40)</f>
        <v>23227</v>
      </c>
      <c r="G40" s="113">
        <v>8056</v>
      </c>
      <c r="H40" s="113">
        <v>8446</v>
      </c>
      <c r="I40" s="113">
        <v>8196</v>
      </c>
      <c r="J40" s="115">
        <f>SUM(G40:I40)</f>
        <v>24698</v>
      </c>
      <c r="K40" s="115">
        <f>SUM(J40,F40)</f>
        <v>47925</v>
      </c>
      <c r="L40" s="113">
        <v>7594</v>
      </c>
      <c r="M40" s="113">
        <v>7517</v>
      </c>
      <c r="N40" s="113">
        <v>7066</v>
      </c>
      <c r="O40" s="115">
        <f>SUM(L40:N40)</f>
        <v>22177</v>
      </c>
      <c r="P40" s="113">
        <v>8035</v>
      </c>
      <c r="Q40" s="113">
        <v>8065</v>
      </c>
      <c r="R40" s="113">
        <v>7039</v>
      </c>
      <c r="S40" s="115">
        <f>SUM(P40:R40)</f>
        <v>23139</v>
      </c>
      <c r="T40" s="115">
        <f>SUM(S40,O40)</f>
        <v>45316</v>
      </c>
      <c r="U40" s="115">
        <f>SUM(T40,K40)</f>
        <v>93241</v>
      </c>
    </row>
    <row r="41" spans="1:22" ht="27" customHeight="1">
      <c r="A41" s="96"/>
      <c r="B41" s="98" t="s">
        <v>15</v>
      </c>
      <c r="C41" s="110">
        <v>4552</v>
      </c>
      <c r="D41" s="110">
        <v>3640</v>
      </c>
      <c r="E41" s="110">
        <v>4296</v>
      </c>
      <c r="F41" s="111">
        <f>SUM(C41:E41)</f>
        <v>12488</v>
      </c>
      <c r="G41" s="110">
        <v>4202</v>
      </c>
      <c r="H41" s="110">
        <v>4276</v>
      </c>
      <c r="I41" s="110">
        <v>4260</v>
      </c>
      <c r="J41" s="111">
        <f>SUM(G41:I41)</f>
        <v>12738</v>
      </c>
      <c r="K41" s="111">
        <f>SUM(J41,F41)</f>
        <v>25226</v>
      </c>
      <c r="L41" s="110">
        <v>3809</v>
      </c>
      <c r="M41" s="110">
        <v>3916</v>
      </c>
      <c r="N41" s="110">
        <v>3507</v>
      </c>
      <c r="O41" s="111">
        <f>SUM(L41:N41)</f>
        <v>11232</v>
      </c>
      <c r="P41" s="110">
        <v>4368</v>
      </c>
      <c r="Q41" s="110">
        <v>4343</v>
      </c>
      <c r="R41" s="110">
        <v>3771</v>
      </c>
      <c r="S41" s="111">
        <f>SUM(P41:R41)</f>
        <v>12482</v>
      </c>
      <c r="T41" s="111">
        <f>SUM(S41,O41)</f>
        <v>23714</v>
      </c>
      <c r="U41" s="111">
        <f>SUM(T41,K41)</f>
        <v>48940</v>
      </c>
    </row>
    <row r="42" spans="1:22" ht="27" customHeight="1">
      <c r="A42" s="96"/>
      <c r="B42" s="98" t="s">
        <v>16</v>
      </c>
      <c r="C42" s="110">
        <v>3909</v>
      </c>
      <c r="D42" s="110">
        <v>3202</v>
      </c>
      <c r="E42" s="110">
        <v>3628</v>
      </c>
      <c r="F42" s="111">
        <f>SUM(C42:E42)</f>
        <v>10739</v>
      </c>
      <c r="G42" s="110">
        <v>3854</v>
      </c>
      <c r="H42" s="110">
        <v>4170</v>
      </c>
      <c r="I42" s="110">
        <v>3936</v>
      </c>
      <c r="J42" s="111">
        <f>SUM(G42:I42)</f>
        <v>11960</v>
      </c>
      <c r="K42" s="111">
        <f>SUM(J42,F42)</f>
        <v>22699</v>
      </c>
      <c r="L42" s="110">
        <v>3785</v>
      </c>
      <c r="M42" s="110">
        <v>3601</v>
      </c>
      <c r="N42" s="110">
        <v>3559</v>
      </c>
      <c r="O42" s="111">
        <f>SUM(L42:N42)</f>
        <v>10945</v>
      </c>
      <c r="P42" s="110">
        <v>3667</v>
      </c>
      <c r="Q42" s="110">
        <v>3722</v>
      </c>
      <c r="R42" s="110">
        <v>3268</v>
      </c>
      <c r="S42" s="111">
        <f>SUM(P42:R42)</f>
        <v>10657</v>
      </c>
      <c r="T42" s="111">
        <f>SUM(S42,O42)</f>
        <v>21602</v>
      </c>
      <c r="U42" s="111">
        <f>SUM(T42,K42)</f>
        <v>44301</v>
      </c>
    </row>
    <row r="43" spans="1:22" ht="27" customHeight="1" thickBot="1">
      <c r="A43" s="102"/>
      <c r="B43" s="103" t="s">
        <v>11</v>
      </c>
      <c r="C43" s="123">
        <v>4537</v>
      </c>
      <c r="D43" s="123">
        <v>4288</v>
      </c>
      <c r="E43" s="123">
        <v>4557</v>
      </c>
      <c r="F43" s="124">
        <f>E43</f>
        <v>4557</v>
      </c>
      <c r="G43" s="123">
        <v>3731</v>
      </c>
      <c r="H43" s="123">
        <v>3369</v>
      </c>
      <c r="I43" s="123">
        <v>3859</v>
      </c>
      <c r="J43" s="125">
        <f>I43</f>
        <v>3859</v>
      </c>
      <c r="K43" s="124">
        <f>SUM(J43,F43)</f>
        <v>8416</v>
      </c>
      <c r="L43" s="123">
        <v>4172</v>
      </c>
      <c r="M43" s="123">
        <v>4602</v>
      </c>
      <c r="N43" s="123">
        <v>4883</v>
      </c>
      <c r="O43" s="125">
        <f>N43</f>
        <v>4883</v>
      </c>
      <c r="P43" s="123">
        <v>5468</v>
      </c>
      <c r="Q43" s="123">
        <v>5692</v>
      </c>
      <c r="R43" s="123">
        <v>5787</v>
      </c>
      <c r="S43" s="125">
        <f>R43</f>
        <v>5787</v>
      </c>
      <c r="T43" s="125">
        <f>S43</f>
        <v>5787</v>
      </c>
      <c r="U43" s="125">
        <f>T43</f>
        <v>5787</v>
      </c>
    </row>
    <row r="44" spans="1:22" s="104" customFormat="1" ht="20.25" customHeight="1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5"/>
    </row>
    <row r="45" spans="1:22" s="104" customFormat="1" ht="20.25" customHeight="1">
      <c r="A45" s="106" t="s">
        <v>183</v>
      </c>
      <c r="B45" s="106" t="s">
        <v>184</v>
      </c>
      <c r="C45" s="127">
        <f>C5+C10+C15+C25+C30+C20+C39</f>
        <v>191686</v>
      </c>
      <c r="D45" s="127">
        <f t="shared" ref="D45:U48" si="0">D5+D10+D15+D25+D30+D20+D39</f>
        <v>161785</v>
      </c>
      <c r="E45" s="127">
        <f t="shared" si="0"/>
        <v>188085</v>
      </c>
      <c r="F45" s="127">
        <f t="shared" si="0"/>
        <v>541556</v>
      </c>
      <c r="G45" s="127">
        <f t="shared" si="0"/>
        <v>184940</v>
      </c>
      <c r="H45" s="127">
        <f t="shared" si="0"/>
        <v>193319</v>
      </c>
      <c r="I45" s="127">
        <f t="shared" si="0"/>
        <v>185643</v>
      </c>
      <c r="J45" s="127">
        <f t="shared" si="0"/>
        <v>563902</v>
      </c>
      <c r="K45" s="127">
        <f t="shared" si="0"/>
        <v>1105458</v>
      </c>
      <c r="L45" s="127">
        <f t="shared" si="0"/>
        <v>180055</v>
      </c>
      <c r="M45" s="127">
        <f t="shared" si="0"/>
        <v>177258</v>
      </c>
      <c r="N45" s="127">
        <f t="shared" si="0"/>
        <v>162440</v>
      </c>
      <c r="O45" s="127">
        <f t="shared" si="0"/>
        <v>519753</v>
      </c>
      <c r="P45" s="127">
        <f t="shared" si="0"/>
        <v>185154</v>
      </c>
      <c r="Q45" s="127">
        <f t="shared" si="0"/>
        <v>176927</v>
      </c>
      <c r="R45" s="127">
        <f t="shared" si="0"/>
        <v>176526</v>
      </c>
      <c r="S45" s="127">
        <f t="shared" si="0"/>
        <v>538607</v>
      </c>
      <c r="T45" s="127">
        <f t="shared" si="0"/>
        <v>1058360</v>
      </c>
      <c r="U45" s="127">
        <f t="shared" si="0"/>
        <v>2163818</v>
      </c>
      <c r="V45" s="107"/>
    </row>
    <row r="46" spans="1:22" s="104" customFormat="1" ht="20.25" customHeight="1">
      <c r="A46" s="106"/>
      <c r="B46" s="106" t="s">
        <v>185</v>
      </c>
      <c r="C46" s="127">
        <f t="shared" ref="C46:R48" si="1">C6+C11+C16+C26+C31+C21+C40</f>
        <v>170258</v>
      </c>
      <c r="D46" s="127">
        <f t="shared" si="1"/>
        <v>142655</v>
      </c>
      <c r="E46" s="127">
        <f t="shared" si="1"/>
        <v>164154</v>
      </c>
      <c r="F46" s="127">
        <f t="shared" si="1"/>
        <v>477067</v>
      </c>
      <c r="G46" s="127">
        <f t="shared" si="1"/>
        <v>167360</v>
      </c>
      <c r="H46" s="127">
        <f t="shared" si="1"/>
        <v>169842</v>
      </c>
      <c r="I46" s="127">
        <f t="shared" si="1"/>
        <v>164782</v>
      </c>
      <c r="J46" s="127">
        <f t="shared" si="1"/>
        <v>501984</v>
      </c>
      <c r="K46" s="127">
        <f t="shared" si="1"/>
        <v>979051</v>
      </c>
      <c r="L46" s="127">
        <f t="shared" si="1"/>
        <v>160118</v>
      </c>
      <c r="M46" s="127">
        <f t="shared" si="1"/>
        <v>156566</v>
      </c>
      <c r="N46" s="127">
        <f t="shared" si="1"/>
        <v>149584</v>
      </c>
      <c r="O46" s="127">
        <f t="shared" si="1"/>
        <v>466268</v>
      </c>
      <c r="P46" s="127">
        <f t="shared" si="1"/>
        <v>170397</v>
      </c>
      <c r="Q46" s="127">
        <f t="shared" si="1"/>
        <v>158427</v>
      </c>
      <c r="R46" s="127">
        <f t="shared" si="1"/>
        <v>154662</v>
      </c>
      <c r="S46" s="127">
        <f t="shared" si="0"/>
        <v>483486</v>
      </c>
      <c r="T46" s="127">
        <f t="shared" si="0"/>
        <v>949754</v>
      </c>
      <c r="U46" s="127">
        <f t="shared" si="0"/>
        <v>1928805</v>
      </c>
      <c r="V46" s="107"/>
    </row>
    <row r="47" spans="1:22" s="104" customFormat="1" ht="20.25" customHeight="1">
      <c r="A47" s="106"/>
      <c r="B47" s="106" t="s">
        <v>186</v>
      </c>
      <c r="C47" s="127">
        <f t="shared" si="1"/>
        <v>115213</v>
      </c>
      <c r="D47" s="127">
        <f t="shared" si="0"/>
        <v>94976</v>
      </c>
      <c r="E47" s="127">
        <f t="shared" si="0"/>
        <v>108377</v>
      </c>
      <c r="F47" s="127">
        <f t="shared" si="0"/>
        <v>318566</v>
      </c>
      <c r="G47" s="127">
        <f t="shared" si="0"/>
        <v>114041</v>
      </c>
      <c r="H47" s="127">
        <f t="shared" si="0"/>
        <v>115707</v>
      </c>
      <c r="I47" s="127">
        <f t="shared" si="0"/>
        <v>110370</v>
      </c>
      <c r="J47" s="127">
        <f t="shared" si="0"/>
        <v>340118</v>
      </c>
      <c r="K47" s="127">
        <f t="shared" si="0"/>
        <v>658684</v>
      </c>
      <c r="L47" s="127">
        <f t="shared" si="0"/>
        <v>107371</v>
      </c>
      <c r="M47" s="127">
        <f t="shared" si="0"/>
        <v>106527</v>
      </c>
      <c r="N47" s="127">
        <f t="shared" si="0"/>
        <v>99471</v>
      </c>
      <c r="O47" s="127">
        <f t="shared" si="0"/>
        <v>313369</v>
      </c>
      <c r="P47" s="127">
        <f t="shared" si="0"/>
        <v>110815</v>
      </c>
      <c r="Q47" s="127">
        <f t="shared" si="0"/>
        <v>102496</v>
      </c>
      <c r="R47" s="127">
        <f t="shared" si="0"/>
        <v>100752</v>
      </c>
      <c r="S47" s="127">
        <f t="shared" si="0"/>
        <v>314063</v>
      </c>
      <c r="T47" s="127">
        <f t="shared" si="0"/>
        <v>627432</v>
      </c>
      <c r="U47" s="127">
        <f t="shared" si="0"/>
        <v>1286116</v>
      </c>
      <c r="V47" s="107"/>
    </row>
    <row r="48" spans="1:22" s="104" customFormat="1" ht="20.25" customHeight="1">
      <c r="A48" s="106"/>
      <c r="B48" s="106" t="s">
        <v>187</v>
      </c>
      <c r="C48" s="127">
        <f t="shared" si="1"/>
        <v>55045</v>
      </c>
      <c r="D48" s="127">
        <f t="shared" si="0"/>
        <v>47679</v>
      </c>
      <c r="E48" s="127">
        <f t="shared" si="0"/>
        <v>55777</v>
      </c>
      <c r="F48" s="127">
        <f t="shared" si="0"/>
        <v>158501</v>
      </c>
      <c r="G48" s="127">
        <f t="shared" si="0"/>
        <v>53319</v>
      </c>
      <c r="H48" s="127">
        <f t="shared" si="0"/>
        <v>54135</v>
      </c>
      <c r="I48" s="127">
        <f t="shared" si="0"/>
        <v>54412</v>
      </c>
      <c r="J48" s="127">
        <f t="shared" si="0"/>
        <v>161866</v>
      </c>
      <c r="K48" s="127">
        <f t="shared" si="0"/>
        <v>320367</v>
      </c>
      <c r="L48" s="127">
        <f t="shared" si="0"/>
        <v>52747</v>
      </c>
      <c r="M48" s="127">
        <f t="shared" si="0"/>
        <v>50039</v>
      </c>
      <c r="N48" s="127">
        <f t="shared" si="0"/>
        <v>50113</v>
      </c>
      <c r="O48" s="127">
        <f t="shared" si="0"/>
        <v>152899</v>
      </c>
      <c r="P48" s="127">
        <f t="shared" si="0"/>
        <v>59582</v>
      </c>
      <c r="Q48" s="127">
        <f t="shared" si="0"/>
        <v>55931</v>
      </c>
      <c r="R48" s="127">
        <f t="shared" si="0"/>
        <v>53910</v>
      </c>
      <c r="S48" s="127">
        <f t="shared" si="0"/>
        <v>169423</v>
      </c>
      <c r="T48" s="127">
        <f t="shared" si="0"/>
        <v>322322</v>
      </c>
      <c r="U48" s="127">
        <f t="shared" si="0"/>
        <v>642689</v>
      </c>
      <c r="V48" s="107"/>
    </row>
    <row r="49" spans="1:22" s="104" customFormat="1" ht="12" customHeight="1">
      <c r="A49" s="106"/>
      <c r="B49" s="106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2" s="104" customFormat="1" ht="20.25" customHeight="1">
      <c r="A50" s="106" t="s">
        <v>188</v>
      </c>
      <c r="B50" s="106" t="s">
        <v>184</v>
      </c>
      <c r="C50" s="129">
        <f>(C45/'17년(new)'!C45-1)*100</f>
        <v>6.1772297738930115</v>
      </c>
      <c r="D50" s="129">
        <f>(D45/'17년(new)'!D45-1)*100</f>
        <v>-10.37487604770847</v>
      </c>
      <c r="E50" s="129">
        <f>(E45/'17년(new)'!E45-1)*100</f>
        <v>-5.7203867727334217</v>
      </c>
      <c r="F50" s="129">
        <f>(F45/'17년(new)'!F45-1)*100</f>
        <v>-3.3874236456014173</v>
      </c>
      <c r="G50" s="129">
        <f>(G45/'17년(new)'!G45-1)*100</f>
        <v>-3.3695771439319899</v>
      </c>
      <c r="H50" s="129">
        <f>(H45/'17년(new)'!H45-1)*100</f>
        <v>3.2146632638896389</v>
      </c>
      <c r="I50" s="129">
        <f>(I45/'17년(new)'!I45-1)*100</f>
        <v>-3.3934555900168584</v>
      </c>
      <c r="J50" s="129">
        <f>(J45/'17년(new)'!J45-1)*100</f>
        <v>-1.2173053914243837</v>
      </c>
      <c r="K50" s="129">
        <f>(K45/'17년(new)'!K45-1)*100</f>
        <v>-2.2924796379690582</v>
      </c>
      <c r="L50" s="129">
        <f>(L45/'17년(new)'!L45-1)*100</f>
        <v>-7.5090022756108983</v>
      </c>
      <c r="M50" s="129">
        <f>(M45/'17년(new)'!M45-1)*100</f>
        <v>-1.3539910179140913</v>
      </c>
      <c r="N50" s="129">
        <f>(N45/'17년(new)'!N45-1)*100</f>
        <v>-15.091578155055618</v>
      </c>
      <c r="O50" s="129">
        <f>(O45/'17년(new)'!O45-1)*100</f>
        <v>-8.1182514372184826</v>
      </c>
      <c r="P50" s="129">
        <f>(P45/'17년(new)'!P45-1)*100</f>
        <v>1.8880383880961693</v>
      </c>
      <c r="Q50" s="129">
        <f>(Q45/'17년(new)'!Q45-1)*100</f>
        <v>-5.0535568625767358</v>
      </c>
      <c r="R50" s="129">
        <f>(R45/'17년(new)'!R45-1)*100</f>
        <v>-1.488889136913063</v>
      </c>
      <c r="S50" s="129">
        <f>(S45/'17년(new)'!S45-1)*100</f>
        <v>-1.5813295666966987</v>
      </c>
      <c r="T50" s="129">
        <f>(T45/'17년(new)'!T45-1)*100</f>
        <v>-4.9038714680166073</v>
      </c>
      <c r="U50" s="129">
        <f>(U45/'17년(new)'!U45-1)*100</f>
        <v>-3.5874371527920057</v>
      </c>
      <c r="V50" s="108"/>
    </row>
    <row r="51" spans="1:22" s="104" customFormat="1" ht="20.25" customHeight="1">
      <c r="A51" s="106"/>
      <c r="B51" s="106" t="s">
        <v>185</v>
      </c>
      <c r="C51" s="129">
        <f>(C46/'17년(new)'!C46-1)*100</f>
        <v>6.0381283359179916</v>
      </c>
      <c r="D51" s="129">
        <f>(D46/'17년(new)'!D46-1)*100</f>
        <v>-10.938592548196979</v>
      </c>
      <c r="E51" s="129">
        <f>(E46/'17년(new)'!E46-1)*100</f>
        <v>-6.5671743733351491</v>
      </c>
      <c r="F51" s="129">
        <f>(F46/'17년(new)'!F46-1)*100</f>
        <v>-3.9006427882223305</v>
      </c>
      <c r="G51" s="129">
        <f>(G46/'17년(new)'!G46-1)*100</f>
        <v>-0.91060876979005556</v>
      </c>
      <c r="H51" s="129">
        <f>(H46/'17년(new)'!H46-1)*100</f>
        <v>1.6026273756752474</v>
      </c>
      <c r="I51" s="129">
        <f>(I46/'17년(new)'!I46-1)*100</f>
        <v>-4.4171302284842557</v>
      </c>
      <c r="J51" s="129">
        <f>(J46/'17년(new)'!J46-1)*100</f>
        <v>-1.2732615083251742</v>
      </c>
      <c r="K51" s="129">
        <f>(K46/'17년(new)'!K46-1)*100</f>
        <v>-2.5712292601471454</v>
      </c>
      <c r="L51" s="129">
        <f>(L46/'17년(new)'!L46-1)*100</f>
        <v>-5.9523529826374988</v>
      </c>
      <c r="M51" s="129">
        <f>(M46/'17년(new)'!M46-1)*100</f>
        <v>-7.803105696131718</v>
      </c>
      <c r="N51" s="129">
        <f>(N46/'17년(new)'!N46-1)*100</f>
        <v>-11.694107784855333</v>
      </c>
      <c r="O51" s="129">
        <f>(O46/'17년(new)'!O46-1)*100</f>
        <v>-8.4783555986511221</v>
      </c>
      <c r="P51" s="129">
        <f>(P46/'17년(new)'!P46-1)*100</f>
        <v>5.4469507101086112</v>
      </c>
      <c r="Q51" s="129">
        <f>(Q46/'17년(new)'!Q46-1)*100</f>
        <v>-3.3474870968922765</v>
      </c>
      <c r="R51" s="129">
        <f>(R46/'17년(new)'!R46-1)*100</f>
        <v>-4.0451167003759725</v>
      </c>
      <c r="S51" s="129">
        <f>(S46/'17년(new)'!S46-1)*100</f>
        <v>-0.65852871739974228</v>
      </c>
      <c r="T51" s="129">
        <f>(T46/'17년(new)'!T46-1)*100</f>
        <v>-4.657818628262933</v>
      </c>
      <c r="U51" s="129">
        <f>(U46/'17년(new)'!U46-1)*100</f>
        <v>-3.6099692060436506</v>
      </c>
    </row>
    <row r="52" spans="1:22" s="104" customFormat="1" ht="20.25" customHeight="1">
      <c r="A52" s="106"/>
      <c r="B52" s="106" t="s">
        <v>186</v>
      </c>
      <c r="C52" s="129">
        <f>(C47/'17년(new)'!C47-1)*100</f>
        <v>9.1590396604324109</v>
      </c>
      <c r="D52" s="129">
        <f>(D47/'17년(new)'!D47-1)*100</f>
        <v>-8.3994791917827989</v>
      </c>
      <c r="E52" s="129">
        <f>(E47/'17년(new)'!E47-1)*100</f>
        <v>-5.7820704524115918</v>
      </c>
      <c r="F52" s="129">
        <f>(F47/'17년(new)'!F47-1)*100</f>
        <v>-1.7556952929602576</v>
      </c>
      <c r="G52" s="129">
        <f>(G47/'17년(new)'!G47-1)*100</f>
        <v>4.0083541579264192</v>
      </c>
      <c r="H52" s="129">
        <f>(H47/'17년(new)'!H47-1)*100</f>
        <v>7.7677498672776624</v>
      </c>
      <c r="I52" s="129">
        <f>(I47/'17년(new)'!I47-1)*100</f>
        <v>-3.2003438023487263</v>
      </c>
      <c r="J52" s="129">
        <f>(J47/'17년(new)'!J47-1)*100</f>
        <v>2.744749752289799</v>
      </c>
      <c r="K52" s="129">
        <f>(K47/'17년(new)'!K47-1)*100</f>
        <v>0.51778522824210693</v>
      </c>
      <c r="L52" s="129">
        <f>(L47/'17년(new)'!L47-1)*100</f>
        <v>-2.8343121906192592</v>
      </c>
      <c r="M52" s="129">
        <f>(M47/'17년(new)'!M47-1)*100</f>
        <v>-5.9729553197874541</v>
      </c>
      <c r="N52" s="129">
        <f>(N47/'17년(new)'!N47-1)*100</f>
        <v>-10.48487248249671</v>
      </c>
      <c r="O52" s="129">
        <f>(O47/'17년(new)'!O47-1)*100</f>
        <v>-6.4343915991627814</v>
      </c>
      <c r="P52" s="129">
        <f>(P47/'17년(new)'!P47-1)*100</f>
        <v>-1.094242286305902</v>
      </c>
      <c r="Q52" s="129">
        <f>(Q47/'17년(new)'!Q47-1)*100</f>
        <v>-10.360147627293559</v>
      </c>
      <c r="R52" s="129">
        <f>(R47/'17년(new)'!R47-1)*100</f>
        <v>-6.7491022176150439</v>
      </c>
      <c r="S52" s="129">
        <f>(S47/'17년(new)'!S47-1)*100</f>
        <v>-6.0892212650294431</v>
      </c>
      <c r="T52" s="129">
        <f>(T47/'17년(new)'!T47-1)*100</f>
        <v>-6.2619332901070575</v>
      </c>
      <c r="U52" s="129">
        <f>(U47/'17년(new)'!U47-1)*100</f>
        <v>-2.9080419767830712</v>
      </c>
    </row>
    <row r="53" spans="1:22" s="104" customFormat="1" ht="20.25" customHeight="1">
      <c r="A53" s="106"/>
      <c r="B53" s="106" t="s">
        <v>187</v>
      </c>
      <c r="C53" s="129">
        <f>(C48/'17년(new)'!C48-1)*100</f>
        <v>5.0893360234116614E-2</v>
      </c>
      <c r="D53" s="129">
        <f>(D48/'17년(new)'!D48-1)*100</f>
        <v>-15.598944964684636</v>
      </c>
      <c r="E53" s="129">
        <f>(E48/'17년(new)'!E48-1)*100</f>
        <v>-8.055848608730054</v>
      </c>
      <c r="F53" s="129">
        <f>(F48/'17년(new)'!F48-1)*100</f>
        <v>-7.9403154984550302</v>
      </c>
      <c r="G53" s="129">
        <f>(G48/'17년(new)'!G48-1)*100</f>
        <v>-10.013164112603789</v>
      </c>
      <c r="H53" s="129">
        <f>(H48/'17년(new)'!H48-1)*100</f>
        <v>-9.4671884406983704</v>
      </c>
      <c r="I53" s="129">
        <f>(I48/'17년(new)'!I48-1)*100</f>
        <v>-6.793655144061117</v>
      </c>
      <c r="J53" s="129">
        <f>(J48/'17년(new)'!J48-1)*100</f>
        <v>-8.7698533473109954</v>
      </c>
      <c r="K53" s="129">
        <f>(K48/'17년(new)'!K48-1)*100</f>
        <v>-8.3613178565094763</v>
      </c>
      <c r="L53" s="129">
        <f>(L48/'17년(new)'!L48-1)*100</f>
        <v>-11.719024586185544</v>
      </c>
      <c r="M53" s="129">
        <f>(M48/'17년(new)'!M48-1)*100</f>
        <v>-11.471436406418622</v>
      </c>
      <c r="N53" s="129">
        <f>(N48/'17년(new)'!N48-1)*100</f>
        <v>-14.000102967170635</v>
      </c>
      <c r="O53" s="129">
        <f>(O48/'17년(new)'!O48-1)*100</f>
        <v>-12.400382713715242</v>
      </c>
      <c r="P53" s="129">
        <f>(P48/'17년(new)'!P48-1)*100</f>
        <v>20.236509666222702</v>
      </c>
      <c r="Q53" s="129">
        <f>(Q48/'17년(new)'!Q48-1)*100</f>
        <v>12.827806019527156</v>
      </c>
      <c r="R53" s="129">
        <f>(R48/'17년(new)'!R48-1)*100</f>
        <v>1.4528209567541195</v>
      </c>
      <c r="S53" s="129">
        <f>(S48/'17년(new)'!S48-1)*100</f>
        <v>11.269242893921083</v>
      </c>
      <c r="T53" s="129">
        <f>(T48/'17년(new)'!T48-1)*100</f>
        <v>-1.3723696248856387</v>
      </c>
      <c r="U53" s="129">
        <f>(U48/'17년(new)'!U48-1)*100</f>
        <v>-4.9845876361055863</v>
      </c>
    </row>
    <row r="54" spans="1:22" s="104" customFormat="1" ht="8.25" customHeight="1">
      <c r="A54" s="106"/>
      <c r="B54" s="106"/>
      <c r="C54" s="129"/>
      <c r="D54" s="129"/>
      <c r="E54" s="129"/>
      <c r="F54" s="129"/>
      <c r="G54" s="129"/>
      <c r="H54" s="129"/>
      <c r="I54" s="129"/>
      <c r="J54" s="129"/>
      <c r="K54" s="130"/>
      <c r="L54" s="129"/>
      <c r="M54" s="129"/>
      <c r="N54" s="129"/>
      <c r="O54" s="129"/>
      <c r="P54" s="129"/>
      <c r="Q54" s="129"/>
      <c r="R54" s="129"/>
      <c r="S54" s="129"/>
      <c r="T54" s="130"/>
      <c r="U54" s="130"/>
    </row>
    <row r="55" spans="1:22" s="104" customFormat="1" ht="20.25" customHeight="1">
      <c r="A55" s="106" t="s">
        <v>189</v>
      </c>
      <c r="B55" s="106" t="s">
        <v>184</v>
      </c>
      <c r="C55" s="129">
        <f>(C45/'17년(new)'!R45-1)*100</f>
        <v>6.9712155540922138</v>
      </c>
      <c r="D55" s="129">
        <f>(D45/C45-1)*100</f>
        <v>-15.598948279999581</v>
      </c>
      <c r="E55" s="129">
        <f>(E45/D45-1)*100</f>
        <v>16.256142411224772</v>
      </c>
      <c r="F55" s="129"/>
      <c r="G55" s="129">
        <f>(G45/E45-1)*100</f>
        <v>-1.6721163303825448</v>
      </c>
      <c r="H55" s="129">
        <f>(H45/G45-1)*100</f>
        <v>4.5306585919757669</v>
      </c>
      <c r="I55" s="129">
        <f>(I45/H45-1)*100</f>
        <v>-3.9706392025615656</v>
      </c>
      <c r="J55" s="129"/>
      <c r="K55" s="129"/>
      <c r="L55" s="129">
        <f>(L45/I45-1)*100</f>
        <v>-3.010078483971923</v>
      </c>
      <c r="M55" s="129">
        <f>(M45/L45-1)*100</f>
        <v>-1.5534142345394408</v>
      </c>
      <c r="N55" s="129">
        <f>(N45/M45-1)*100</f>
        <v>-8.3595662819167522</v>
      </c>
      <c r="O55" s="129"/>
      <c r="P55" s="129">
        <f t="shared" ref="P55:P58" si="2">(P45/N45-1)*100</f>
        <v>13.983009111056388</v>
      </c>
      <c r="Q55" s="129">
        <f>(Q45/P45-1)*100</f>
        <v>-4.443328256478396</v>
      </c>
      <c r="R55" s="129">
        <f>(R45/Q45-1)*100</f>
        <v>-0.22664714825888499</v>
      </c>
      <c r="S55" s="129"/>
      <c r="T55" s="129"/>
      <c r="U55" s="129"/>
    </row>
    <row r="56" spans="1:22" s="104" customFormat="1" ht="20.25" customHeight="1">
      <c r="A56" s="106"/>
      <c r="B56" s="106" t="s">
        <v>185</v>
      </c>
      <c r="C56" s="129">
        <f>(C46/'17년(new)'!R46-1)*100</f>
        <v>5.6309017135908412</v>
      </c>
      <c r="D56" s="129">
        <f t="shared" ref="D56:E58" si="3">(D46/C46-1)*100</f>
        <v>-16.212454040338777</v>
      </c>
      <c r="E56" s="129">
        <f t="shared" si="3"/>
        <v>15.070624934282018</v>
      </c>
      <c r="F56" s="129"/>
      <c r="G56" s="129">
        <f t="shared" ref="G56:G58" si="4">(G46/E46-1)*100</f>
        <v>1.9530440927421733</v>
      </c>
      <c r="H56" s="129">
        <f t="shared" ref="H56:I58" si="5">(H46/G46-1)*100</f>
        <v>1.4830305927342247</v>
      </c>
      <c r="I56" s="129">
        <f t="shared" si="5"/>
        <v>-2.9792395285029638</v>
      </c>
      <c r="J56" s="129"/>
      <c r="K56" s="129"/>
      <c r="L56" s="129">
        <f t="shared" ref="L56:L58" si="6">(L46/I46-1)*100</f>
        <v>-2.8304062336905744</v>
      </c>
      <c r="M56" s="129">
        <f t="shared" ref="M56:N58" si="7">(M46/L46-1)*100</f>
        <v>-2.2183639565820257</v>
      </c>
      <c r="N56" s="129">
        <f t="shared" si="7"/>
        <v>-4.4594611856980437</v>
      </c>
      <c r="O56" s="129"/>
      <c r="P56" s="129">
        <f t="shared" si="2"/>
        <v>13.913921275002682</v>
      </c>
      <c r="Q56" s="129">
        <f t="shared" ref="Q56:R58" si="8">(Q46/P46-1)*100</f>
        <v>-7.0247715628796286</v>
      </c>
      <c r="R56" s="129">
        <f t="shared" si="8"/>
        <v>-2.3764888560662056</v>
      </c>
      <c r="S56" s="129"/>
      <c r="T56" s="129"/>
      <c r="U56" s="129"/>
    </row>
    <row r="57" spans="1:22" s="104" customFormat="1" ht="20.25" customHeight="1">
      <c r="A57" s="106"/>
      <c r="B57" s="106" t="s">
        <v>186</v>
      </c>
      <c r="C57" s="129">
        <f>(C47/'17년(new)'!R47-1)*100</f>
        <v>6.6352597090074461</v>
      </c>
      <c r="D57" s="129">
        <f t="shared" si="3"/>
        <v>-17.564858132328819</v>
      </c>
      <c r="E57" s="129">
        <f t="shared" si="3"/>
        <v>14.109880390835583</v>
      </c>
      <c r="F57" s="129"/>
      <c r="G57" s="129">
        <f t="shared" si="4"/>
        <v>5.2262011312363299</v>
      </c>
      <c r="H57" s="129">
        <f t="shared" si="5"/>
        <v>1.4608781052428466</v>
      </c>
      <c r="I57" s="129">
        <f t="shared" si="5"/>
        <v>-4.6125126396847183</v>
      </c>
      <c r="J57" s="129"/>
      <c r="K57" s="129"/>
      <c r="L57" s="129">
        <f t="shared" si="6"/>
        <v>-2.7172238833016227</v>
      </c>
      <c r="M57" s="129">
        <f t="shared" si="7"/>
        <v>-0.78605955053040466</v>
      </c>
      <c r="N57" s="129">
        <f t="shared" si="7"/>
        <v>-6.6236728716663418</v>
      </c>
      <c r="O57" s="129"/>
      <c r="P57" s="129">
        <f t="shared" si="2"/>
        <v>11.404328899880367</v>
      </c>
      <c r="Q57" s="129">
        <f t="shared" si="8"/>
        <v>-7.5071064386590276</v>
      </c>
      <c r="R57" s="129">
        <f t="shared" si="8"/>
        <v>-1.7015298157976866</v>
      </c>
      <c r="S57" s="129"/>
      <c r="T57" s="129"/>
      <c r="U57" s="129"/>
    </row>
    <row r="58" spans="1:22" s="104" customFormat="1" ht="20.25" customHeight="1">
      <c r="A58" s="106"/>
      <c r="B58" s="106" t="s">
        <v>187</v>
      </c>
      <c r="C58" s="129">
        <f>(C48/'17년(new)'!R48-1)*100</f>
        <v>3.5887688659716144</v>
      </c>
      <c r="D58" s="129">
        <f t="shared" si="3"/>
        <v>-13.381778544826961</v>
      </c>
      <c r="E58" s="129">
        <f t="shared" si="3"/>
        <v>16.984416619476072</v>
      </c>
      <c r="F58" s="129"/>
      <c r="G58" s="129">
        <f t="shared" si="4"/>
        <v>-4.4068343582480241</v>
      </c>
      <c r="H58" s="129">
        <f t="shared" si="5"/>
        <v>1.5304112980363493</v>
      </c>
      <c r="I58" s="129">
        <f t="shared" si="5"/>
        <v>0.51168375357901752</v>
      </c>
      <c r="J58" s="129"/>
      <c r="K58" s="129"/>
      <c r="L58" s="129">
        <f t="shared" si="6"/>
        <v>-3.0599867676247894</v>
      </c>
      <c r="M58" s="129">
        <f t="shared" si="7"/>
        <v>-5.1339412668018998</v>
      </c>
      <c r="N58" s="129">
        <f>(N48/M48-1)*100</f>
        <v>0.14788464997301798</v>
      </c>
      <c r="O58" s="129"/>
      <c r="P58" s="129">
        <f t="shared" si="2"/>
        <v>18.895296629617064</v>
      </c>
      <c r="Q58" s="129">
        <f t="shared" si="8"/>
        <v>-6.1276895706757095</v>
      </c>
      <c r="R58" s="129">
        <f t="shared" si="8"/>
        <v>-3.6133807727378398</v>
      </c>
      <c r="S58" s="129"/>
      <c r="T58" s="129"/>
      <c r="U58" s="129"/>
    </row>
    <row r="59" spans="1:22" ht="20.25" customHeight="1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22"/>
      <c r="U59" s="122"/>
    </row>
    <row r="61" spans="1:22" ht="20.25" customHeight="1">
      <c r="J61" s="109"/>
      <c r="O61" s="109"/>
      <c r="S61" s="109"/>
    </row>
    <row r="62" spans="1:22" ht="20.25" customHeight="1">
      <c r="J62" s="109"/>
      <c r="O62" s="109"/>
      <c r="S62" s="109"/>
    </row>
    <row r="63" spans="1:22" ht="20.25" customHeight="1">
      <c r="J63" s="109"/>
      <c r="O63" s="109"/>
      <c r="S63" s="109"/>
    </row>
    <row r="64" spans="1:22" ht="20.25" customHeight="1">
      <c r="J64" s="109"/>
      <c r="O64" s="109"/>
      <c r="S64" s="109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64"/>
  <sheetViews>
    <sheetView zoomScaleNormal="100" workbookViewId="0">
      <pane xSplit="2" ySplit="4" topLeftCell="O23" activePane="bottomRight" state="frozen"/>
      <selection pane="topRight" activeCell="C1" sqref="C1"/>
      <selection pane="bottomLeft" activeCell="A5" sqref="A5"/>
      <selection pane="bottomRight" activeCell="U31" sqref="U31"/>
    </sheetView>
  </sheetViews>
  <sheetFormatPr defaultRowHeight="20.25" customHeight="1"/>
  <cols>
    <col min="1" max="1" width="10.109375" style="87" customWidth="1"/>
    <col min="2" max="2" width="7.6640625" style="87" bestFit="1" customWidth="1"/>
    <col min="3" max="5" width="8.44140625" style="87" customWidth="1"/>
    <col min="6" max="6" width="10.6640625" style="87" customWidth="1"/>
    <col min="7" max="9" width="8.44140625" style="87" customWidth="1"/>
    <col min="10" max="11" width="10.6640625" style="87" customWidth="1"/>
    <col min="12" max="14" width="8.44140625" style="87" customWidth="1"/>
    <col min="15" max="15" width="10.6640625" style="87" customWidth="1"/>
    <col min="16" max="18" width="9" style="87" customWidth="1"/>
    <col min="19" max="21" width="9.77734375" style="87" customWidth="1"/>
    <col min="22" max="16384" width="8.88671875" style="87"/>
  </cols>
  <sheetData>
    <row r="1" spans="1:21" ht="14.25" customHeight="1">
      <c r="F1" s="88"/>
      <c r="J1" s="88"/>
      <c r="K1" s="88"/>
      <c r="O1" s="88"/>
      <c r="S1" s="88"/>
      <c r="T1" s="88"/>
      <c r="U1" s="88"/>
    </row>
    <row r="2" spans="1:21" ht="27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0.25" customHeight="1">
      <c r="F3" s="88"/>
      <c r="J3" s="88"/>
      <c r="K3" s="88"/>
      <c r="O3" s="88"/>
      <c r="S3" s="88"/>
      <c r="U3" s="89" t="s">
        <v>25</v>
      </c>
    </row>
    <row r="4" spans="1:21" ht="30.75" customHeight="1" thickBot="1">
      <c r="A4" s="90" t="s">
        <v>1</v>
      </c>
      <c r="B4" s="91" t="s">
        <v>2</v>
      </c>
      <c r="C4" s="92" t="s">
        <v>221</v>
      </c>
      <c r="D4" s="92" t="s">
        <v>222</v>
      </c>
      <c r="E4" s="92" t="s">
        <v>223</v>
      </c>
      <c r="F4" s="93" t="s">
        <v>232</v>
      </c>
      <c r="G4" s="92" t="s">
        <v>224</v>
      </c>
      <c r="H4" s="92" t="s">
        <v>226</v>
      </c>
      <c r="I4" s="92" t="s">
        <v>227</v>
      </c>
      <c r="J4" s="93" t="s">
        <v>233</v>
      </c>
      <c r="K4" s="93" t="s">
        <v>228</v>
      </c>
      <c r="L4" s="92" t="s">
        <v>229</v>
      </c>
      <c r="M4" s="92" t="s">
        <v>230</v>
      </c>
      <c r="N4" s="92" t="s">
        <v>234</v>
      </c>
      <c r="O4" s="93" t="s">
        <v>235</v>
      </c>
      <c r="P4" s="92" t="s">
        <v>236</v>
      </c>
      <c r="Q4" s="92" t="s">
        <v>237</v>
      </c>
      <c r="R4" s="92" t="s">
        <v>238</v>
      </c>
      <c r="S4" s="93" t="s">
        <v>239</v>
      </c>
      <c r="T4" s="93" t="s">
        <v>240</v>
      </c>
      <c r="U4" s="93" t="s">
        <v>241</v>
      </c>
    </row>
    <row r="5" spans="1:21" ht="27" customHeight="1" thickTop="1">
      <c r="A5" s="94" t="s">
        <v>175</v>
      </c>
      <c r="B5" s="95" t="s">
        <v>9</v>
      </c>
      <c r="C5" s="110">
        <v>19402</v>
      </c>
      <c r="D5" s="110">
        <v>14375</v>
      </c>
      <c r="E5" s="110">
        <v>16738</v>
      </c>
      <c r="F5" s="111">
        <f>SUM(C5:E5)</f>
        <v>50515</v>
      </c>
      <c r="G5" s="110">
        <v>17205</v>
      </c>
      <c r="H5" s="110">
        <v>17213</v>
      </c>
      <c r="I5" s="110">
        <v>16141</v>
      </c>
      <c r="J5" s="111">
        <f>SUM(G5:I5)</f>
        <v>50559</v>
      </c>
      <c r="K5" s="111">
        <f>SUM(J5,F5)</f>
        <v>101074</v>
      </c>
      <c r="L5" s="110">
        <v>17178</v>
      </c>
      <c r="M5" s="110">
        <v>14045</v>
      </c>
      <c r="N5" s="110">
        <v>14866</v>
      </c>
      <c r="O5" s="111">
        <f>SUM(L5:N5)</f>
        <v>46089</v>
      </c>
      <c r="P5" s="110">
        <v>16936</v>
      </c>
      <c r="Q5" s="110">
        <v>17641</v>
      </c>
      <c r="R5" s="110">
        <v>15831</v>
      </c>
      <c r="S5" s="111">
        <f>SUM(P5:R5)</f>
        <v>50408</v>
      </c>
      <c r="T5" s="112">
        <f>SUM(S5,O5)</f>
        <v>96497</v>
      </c>
      <c r="U5" s="112">
        <f>SUM(T5,K5)</f>
        <v>197571</v>
      </c>
    </row>
    <row r="6" spans="1:21" ht="27" customHeight="1">
      <c r="A6" s="96"/>
      <c r="B6" s="97" t="s">
        <v>10</v>
      </c>
      <c r="C6" s="113">
        <v>16863</v>
      </c>
      <c r="D6" s="113">
        <v>15226</v>
      </c>
      <c r="E6" s="113">
        <v>17952</v>
      </c>
      <c r="F6" s="114">
        <f>SUM(C6:E6)</f>
        <v>50041</v>
      </c>
      <c r="G6" s="113">
        <v>19004</v>
      </c>
      <c r="H6" s="113">
        <v>17535</v>
      </c>
      <c r="I6" s="113">
        <v>16241</v>
      </c>
      <c r="J6" s="115">
        <f>SUM(G6:I6)</f>
        <v>52780</v>
      </c>
      <c r="K6" s="114">
        <f>SUM(K7:K8)</f>
        <v>102821</v>
      </c>
      <c r="L6" s="113">
        <v>16631</v>
      </c>
      <c r="M6" s="113">
        <v>14336</v>
      </c>
      <c r="N6" s="113">
        <v>14380</v>
      </c>
      <c r="O6" s="115">
        <f>SUM(L6:N6)</f>
        <v>45347</v>
      </c>
      <c r="P6" s="113">
        <v>16492</v>
      </c>
      <c r="Q6" s="113">
        <v>16796</v>
      </c>
      <c r="R6" s="113">
        <v>17264</v>
      </c>
      <c r="S6" s="115">
        <f>SUM(P6:R6)</f>
        <v>50552</v>
      </c>
      <c r="T6" s="116">
        <f>SUM(S6,O6)</f>
        <v>95899</v>
      </c>
      <c r="U6" s="116">
        <f>SUM(T6,K6)</f>
        <v>198720</v>
      </c>
    </row>
    <row r="7" spans="1:21" ht="27" customHeight="1">
      <c r="A7" s="96"/>
      <c r="B7" s="98" t="s">
        <v>15</v>
      </c>
      <c r="C7" s="110">
        <v>12818</v>
      </c>
      <c r="D7" s="110">
        <v>11720</v>
      </c>
      <c r="E7" s="110">
        <v>13313</v>
      </c>
      <c r="F7" s="111">
        <f>SUM(C7:E7)</f>
        <v>37851</v>
      </c>
      <c r="G7" s="110">
        <v>14965</v>
      </c>
      <c r="H7" s="110">
        <v>13106</v>
      </c>
      <c r="I7" s="110">
        <v>12027</v>
      </c>
      <c r="J7" s="132">
        <f>SUM(G7:I7)</f>
        <v>40098</v>
      </c>
      <c r="K7" s="111">
        <f>SUM(F7+J7)</f>
        <v>77949</v>
      </c>
      <c r="L7" s="110">
        <v>12180</v>
      </c>
      <c r="M7" s="110">
        <v>11102</v>
      </c>
      <c r="N7" s="110">
        <v>11147</v>
      </c>
      <c r="O7" s="111">
        <f>SUM(L7:N7)</f>
        <v>34429</v>
      </c>
      <c r="P7" s="110">
        <v>12189</v>
      </c>
      <c r="Q7" s="110">
        <v>12214</v>
      </c>
      <c r="R7" s="110">
        <v>13141</v>
      </c>
      <c r="S7" s="111">
        <f>SUM(P7:R7)</f>
        <v>37544</v>
      </c>
      <c r="T7" s="117">
        <f>SUM(S7,O7)</f>
        <v>71973</v>
      </c>
      <c r="U7" s="117">
        <f>SUM(T7,K7)</f>
        <v>149922</v>
      </c>
    </row>
    <row r="8" spans="1:21" ht="27" customHeight="1">
      <c r="A8" s="96"/>
      <c r="B8" s="98" t="s">
        <v>16</v>
      </c>
      <c r="C8" s="110">
        <v>4045</v>
      </c>
      <c r="D8" s="110">
        <v>3506</v>
      </c>
      <c r="E8" s="110">
        <v>4639</v>
      </c>
      <c r="F8" s="111">
        <f>SUM(C8:E8)</f>
        <v>12190</v>
      </c>
      <c r="G8" s="110">
        <v>4039</v>
      </c>
      <c r="H8" s="110">
        <v>4429</v>
      </c>
      <c r="I8" s="110">
        <v>4214</v>
      </c>
      <c r="J8" s="111">
        <f>SUM(G8:I8)</f>
        <v>12682</v>
      </c>
      <c r="K8" s="111">
        <f>SUM(F8+J8)</f>
        <v>24872</v>
      </c>
      <c r="L8" s="110">
        <v>4451</v>
      </c>
      <c r="M8" s="110">
        <v>3234</v>
      </c>
      <c r="N8" s="110">
        <v>3233</v>
      </c>
      <c r="O8" s="111">
        <f>SUM(L8:N8)</f>
        <v>10918</v>
      </c>
      <c r="P8" s="110">
        <v>4303</v>
      </c>
      <c r="Q8" s="110">
        <v>4582</v>
      </c>
      <c r="R8" s="110">
        <v>4123</v>
      </c>
      <c r="S8" s="111">
        <f>SUM(P8:R8)</f>
        <v>13008</v>
      </c>
      <c r="T8" s="111">
        <f>SUM(S8,O8)</f>
        <v>23926</v>
      </c>
      <c r="U8" s="111">
        <f>SUM(T8,K8)</f>
        <v>48798</v>
      </c>
    </row>
    <row r="9" spans="1:21" ht="27" customHeight="1" thickBot="1">
      <c r="A9" s="99"/>
      <c r="B9" s="100" t="s">
        <v>11</v>
      </c>
      <c r="C9" s="118">
        <v>19094</v>
      </c>
      <c r="D9" s="118">
        <v>18238</v>
      </c>
      <c r="E9" s="118">
        <v>16998</v>
      </c>
      <c r="F9" s="119">
        <f>E9</f>
        <v>16998</v>
      </c>
      <c r="G9" s="118">
        <v>15140</v>
      </c>
      <c r="H9" s="118">
        <v>14772</v>
      </c>
      <c r="I9" s="118">
        <v>14689</v>
      </c>
      <c r="J9" s="120">
        <f>I9</f>
        <v>14689</v>
      </c>
      <c r="K9" s="120">
        <f>J9</f>
        <v>14689</v>
      </c>
      <c r="L9" s="118">
        <v>15257</v>
      </c>
      <c r="M9" s="118">
        <v>14991</v>
      </c>
      <c r="N9" s="118">
        <v>15488</v>
      </c>
      <c r="O9" s="120">
        <f>N9</f>
        <v>15488</v>
      </c>
      <c r="P9" s="118">
        <v>15910</v>
      </c>
      <c r="Q9" s="118">
        <v>16757</v>
      </c>
      <c r="R9" s="118">
        <v>15349</v>
      </c>
      <c r="S9" s="120">
        <f>R9</f>
        <v>15349</v>
      </c>
      <c r="T9" s="120">
        <f>S9</f>
        <v>15349</v>
      </c>
      <c r="U9" s="119">
        <f>T9</f>
        <v>15349</v>
      </c>
    </row>
    <row r="10" spans="1:21" ht="27" customHeight="1" thickTop="1">
      <c r="A10" s="94" t="s">
        <v>176</v>
      </c>
      <c r="B10" s="95" t="s">
        <v>9</v>
      </c>
      <c r="C10" s="110">
        <v>49832</v>
      </c>
      <c r="D10" s="110">
        <v>41927</v>
      </c>
      <c r="E10" s="110">
        <v>45313</v>
      </c>
      <c r="F10" s="111">
        <f>SUM(C10:E10)</f>
        <v>137072</v>
      </c>
      <c r="G10" s="110">
        <v>43545</v>
      </c>
      <c r="H10" s="110">
        <v>42586</v>
      </c>
      <c r="I10" s="110">
        <v>44771</v>
      </c>
      <c r="J10" s="111">
        <f>SUM(G10:I10)</f>
        <v>130902</v>
      </c>
      <c r="K10" s="111">
        <f>SUM(J10,F10)</f>
        <v>267974</v>
      </c>
      <c r="L10" s="110">
        <v>45292</v>
      </c>
      <c r="M10" s="110">
        <v>42814</v>
      </c>
      <c r="N10" s="110">
        <v>43340</v>
      </c>
      <c r="O10" s="111">
        <f>SUM(L10:N10)</f>
        <v>131446</v>
      </c>
      <c r="P10" s="110">
        <v>49167</v>
      </c>
      <c r="Q10" s="110">
        <v>49338</v>
      </c>
      <c r="R10" s="110">
        <v>44155</v>
      </c>
      <c r="S10" s="111">
        <f>SUM(P10:R10)</f>
        <v>142660</v>
      </c>
      <c r="T10" s="111">
        <f>SUM(S10,O10)</f>
        <v>274106</v>
      </c>
      <c r="U10" s="111">
        <f>SUM(T10,K10)</f>
        <v>542080</v>
      </c>
    </row>
    <row r="11" spans="1:21" ht="27" customHeight="1">
      <c r="A11" s="96"/>
      <c r="B11" s="97" t="s">
        <v>10</v>
      </c>
      <c r="C11" s="113">
        <v>34879</v>
      </c>
      <c r="D11" s="113">
        <v>31394</v>
      </c>
      <c r="E11" s="113">
        <v>29902</v>
      </c>
      <c r="F11" s="114">
        <f>SUM(C11:E11)</f>
        <v>96175</v>
      </c>
      <c r="G11" s="113">
        <v>30705</v>
      </c>
      <c r="H11" s="113">
        <v>30781</v>
      </c>
      <c r="I11" s="113">
        <v>29973</v>
      </c>
      <c r="J11" s="115">
        <f>SUM(G11:I11)</f>
        <v>91459</v>
      </c>
      <c r="K11" s="114">
        <f>SUM(K12:K13)</f>
        <v>187634</v>
      </c>
      <c r="L11" s="113">
        <v>33582</v>
      </c>
      <c r="M11" s="113">
        <v>29488</v>
      </c>
      <c r="N11" s="113">
        <v>30549</v>
      </c>
      <c r="O11" s="115">
        <f>SUM(L11:N11)</f>
        <v>93619</v>
      </c>
      <c r="P11" s="113">
        <v>40488</v>
      </c>
      <c r="Q11" s="113">
        <v>41470</v>
      </c>
      <c r="R11" s="113">
        <v>37939</v>
      </c>
      <c r="S11" s="114">
        <f>SUM(S12:S13)</f>
        <v>119897</v>
      </c>
      <c r="T11" s="115">
        <f>SUM(S11,O11)</f>
        <v>213516</v>
      </c>
      <c r="U11" s="115">
        <f>SUM(T11,K11)</f>
        <v>401150</v>
      </c>
    </row>
    <row r="12" spans="1:21" ht="27" customHeight="1">
      <c r="A12" s="96"/>
      <c r="B12" s="98" t="s">
        <v>15</v>
      </c>
      <c r="C12" s="110">
        <v>27182</v>
      </c>
      <c r="D12" s="110">
        <v>24714</v>
      </c>
      <c r="E12" s="110">
        <v>23226</v>
      </c>
      <c r="F12" s="111">
        <f>SUM(C12:E12)</f>
        <v>75122</v>
      </c>
      <c r="G12" s="110">
        <v>24462</v>
      </c>
      <c r="H12" s="110">
        <v>23975</v>
      </c>
      <c r="I12" s="110">
        <v>24092</v>
      </c>
      <c r="J12" s="111">
        <f>SUM(G12:I12)</f>
        <v>72529</v>
      </c>
      <c r="K12" s="111">
        <f>SUM(F12+J12)</f>
        <v>147651</v>
      </c>
      <c r="L12" s="110">
        <v>26932</v>
      </c>
      <c r="M12" s="110">
        <v>24204</v>
      </c>
      <c r="N12" s="110">
        <v>23599</v>
      </c>
      <c r="O12" s="111">
        <f>SUM(L12:N12)</f>
        <v>74735</v>
      </c>
      <c r="P12" s="110">
        <v>34014</v>
      </c>
      <c r="Q12" s="110">
        <v>34990</v>
      </c>
      <c r="R12" s="110">
        <v>32719</v>
      </c>
      <c r="S12" s="111">
        <f>SUM(P12:R12)</f>
        <v>101723</v>
      </c>
      <c r="T12" s="111">
        <f>SUM(S12,O12)</f>
        <v>176458</v>
      </c>
      <c r="U12" s="111">
        <f>SUM(T12,K12)</f>
        <v>324109</v>
      </c>
    </row>
    <row r="13" spans="1:21" ht="27" customHeight="1">
      <c r="A13" s="96"/>
      <c r="B13" s="98" t="s">
        <v>16</v>
      </c>
      <c r="C13" s="110">
        <v>7697</v>
      </c>
      <c r="D13" s="110">
        <v>6680</v>
      </c>
      <c r="E13" s="110">
        <v>6676</v>
      </c>
      <c r="F13" s="111">
        <f>SUM(C13:E13)</f>
        <v>21053</v>
      </c>
      <c r="G13" s="110">
        <v>6243</v>
      </c>
      <c r="H13" s="110">
        <v>6806</v>
      </c>
      <c r="I13" s="110">
        <v>5881</v>
      </c>
      <c r="J13" s="111">
        <f>SUM(G13:I13)</f>
        <v>18930</v>
      </c>
      <c r="K13" s="111">
        <f>SUM(F13+J13)</f>
        <v>39983</v>
      </c>
      <c r="L13" s="110">
        <v>6650</v>
      </c>
      <c r="M13" s="110">
        <v>5284</v>
      </c>
      <c r="N13" s="110">
        <v>6950</v>
      </c>
      <c r="O13" s="111">
        <f>SUM(L13:N13)</f>
        <v>18884</v>
      </c>
      <c r="P13" s="110">
        <v>6474</v>
      </c>
      <c r="Q13" s="110">
        <v>6480</v>
      </c>
      <c r="R13" s="110">
        <v>5220</v>
      </c>
      <c r="S13" s="111">
        <f>SUM(P13:R13)</f>
        <v>18174</v>
      </c>
      <c r="T13" s="111">
        <f>SUM(S13,O13)</f>
        <v>37058</v>
      </c>
      <c r="U13" s="111">
        <f>SUM(T13,K13)</f>
        <v>77041</v>
      </c>
    </row>
    <row r="14" spans="1:21" ht="27" customHeight="1" thickBot="1">
      <c r="A14" s="99"/>
      <c r="B14" s="100" t="s">
        <v>11</v>
      </c>
      <c r="C14" s="118">
        <v>13268</v>
      </c>
      <c r="D14" s="118">
        <v>11482</v>
      </c>
      <c r="E14" s="118">
        <v>14110</v>
      </c>
      <c r="F14" s="119">
        <f>E14</f>
        <v>14110</v>
      </c>
      <c r="G14" s="118">
        <v>13243</v>
      </c>
      <c r="H14" s="118">
        <v>10908</v>
      </c>
      <c r="I14" s="118">
        <v>12637</v>
      </c>
      <c r="J14" s="120">
        <f>I14</f>
        <v>12637</v>
      </c>
      <c r="K14" s="119">
        <f>SUM(F14+J14)</f>
        <v>26747</v>
      </c>
      <c r="L14" s="118">
        <v>10424</v>
      </c>
      <c r="M14" s="118">
        <v>11128</v>
      </c>
      <c r="N14" s="118">
        <v>10183</v>
      </c>
      <c r="O14" s="120">
        <f>N14</f>
        <v>10183</v>
      </c>
      <c r="P14" s="118">
        <v>10383</v>
      </c>
      <c r="Q14" s="118">
        <v>10834</v>
      </c>
      <c r="R14" s="118">
        <v>9468</v>
      </c>
      <c r="S14" s="120">
        <f>R14</f>
        <v>9468</v>
      </c>
      <c r="T14" s="120">
        <f>S14</f>
        <v>9468</v>
      </c>
      <c r="U14" s="119">
        <f>T14</f>
        <v>9468</v>
      </c>
    </row>
    <row r="15" spans="1:21" ht="27" customHeight="1" thickTop="1">
      <c r="A15" s="94" t="s">
        <v>177</v>
      </c>
      <c r="B15" s="95" t="s">
        <v>9</v>
      </c>
      <c r="C15" s="110">
        <v>10041</v>
      </c>
      <c r="D15" s="110">
        <v>8230</v>
      </c>
      <c r="E15" s="110">
        <v>10814</v>
      </c>
      <c r="F15" s="111">
        <f>SUM(C15:E15)</f>
        <v>29085</v>
      </c>
      <c r="G15" s="110">
        <v>10065</v>
      </c>
      <c r="H15" s="110">
        <v>10265</v>
      </c>
      <c r="I15" s="110">
        <v>9829</v>
      </c>
      <c r="J15" s="111">
        <f>SUM(G15:I15)</f>
        <v>30159</v>
      </c>
      <c r="K15" s="117">
        <f>SUM(J15,F15)</f>
        <v>59244</v>
      </c>
      <c r="L15" s="110">
        <v>9894</v>
      </c>
      <c r="M15" s="110">
        <v>8131</v>
      </c>
      <c r="N15" s="110">
        <v>8117</v>
      </c>
      <c r="O15" s="111">
        <f>SUM(L15:N15)</f>
        <v>26142</v>
      </c>
      <c r="P15" s="110">
        <v>8901</v>
      </c>
      <c r="Q15" s="110">
        <v>8601</v>
      </c>
      <c r="R15" s="110">
        <v>7641</v>
      </c>
      <c r="S15" s="111">
        <f>SUM(P15:R15)</f>
        <v>25143</v>
      </c>
      <c r="T15" s="111">
        <f>SUM(S15,O15)</f>
        <v>51285</v>
      </c>
      <c r="U15" s="111">
        <f>SUM(T15,K15)</f>
        <v>110529</v>
      </c>
    </row>
    <row r="16" spans="1:21" ht="27" customHeight="1">
      <c r="A16" s="94"/>
      <c r="B16" s="97" t="s">
        <v>10</v>
      </c>
      <c r="C16" s="113">
        <v>9093</v>
      </c>
      <c r="D16" s="113">
        <v>9495</v>
      </c>
      <c r="E16" s="113">
        <v>10165</v>
      </c>
      <c r="F16" s="114">
        <f>SUM(C16:E16)</f>
        <v>28753</v>
      </c>
      <c r="G16" s="113">
        <v>9784</v>
      </c>
      <c r="H16" s="113">
        <v>9619</v>
      </c>
      <c r="I16" s="113">
        <v>9963</v>
      </c>
      <c r="J16" s="115">
        <f>SUM(G16:I16)</f>
        <v>29366</v>
      </c>
      <c r="K16" s="116">
        <f>SUM(J16,F16)</f>
        <v>58119</v>
      </c>
      <c r="L16" s="113">
        <v>10059</v>
      </c>
      <c r="M16" s="113">
        <v>7628</v>
      </c>
      <c r="N16" s="113">
        <v>7821</v>
      </c>
      <c r="O16" s="115">
        <f>SUM(L16:N16)</f>
        <v>25508</v>
      </c>
      <c r="P16" s="113">
        <v>8483</v>
      </c>
      <c r="Q16" s="113">
        <v>8373</v>
      </c>
      <c r="R16" s="113">
        <v>8906</v>
      </c>
      <c r="S16" s="114">
        <f>SUM(S17:S18)</f>
        <v>25762</v>
      </c>
      <c r="T16" s="115">
        <f>SUM(S16,O16)</f>
        <v>51270</v>
      </c>
      <c r="U16" s="115">
        <f>SUM(T16,K16)</f>
        <v>109389</v>
      </c>
    </row>
    <row r="17" spans="1:21" ht="27" customHeight="1">
      <c r="A17" s="96"/>
      <c r="B17" s="98" t="s">
        <v>15</v>
      </c>
      <c r="C17" s="110">
        <v>5372</v>
      </c>
      <c r="D17" s="110">
        <v>5832</v>
      </c>
      <c r="E17" s="110">
        <v>6192</v>
      </c>
      <c r="F17" s="111">
        <f>SUM(C17:E17)</f>
        <v>17396</v>
      </c>
      <c r="G17" s="110">
        <v>5758</v>
      </c>
      <c r="H17" s="110">
        <v>5549</v>
      </c>
      <c r="I17" s="110">
        <v>6106</v>
      </c>
      <c r="J17" s="111">
        <f>SUM(G17:I17)</f>
        <v>17413</v>
      </c>
      <c r="K17" s="111">
        <f>SUM(F17+J17)</f>
        <v>34809</v>
      </c>
      <c r="L17" s="110">
        <v>6408</v>
      </c>
      <c r="M17" s="110">
        <v>4399</v>
      </c>
      <c r="N17" s="110">
        <v>4543</v>
      </c>
      <c r="O17" s="111">
        <f>SUM(L17:N17)</f>
        <v>15350</v>
      </c>
      <c r="P17" s="110">
        <v>4651</v>
      </c>
      <c r="Q17" s="110">
        <v>5077</v>
      </c>
      <c r="R17" s="110">
        <v>5514</v>
      </c>
      <c r="S17" s="111">
        <f>SUM(P17:R17)</f>
        <v>15242</v>
      </c>
      <c r="T17" s="111">
        <f>SUM(S17,O17)</f>
        <v>30592</v>
      </c>
      <c r="U17" s="111">
        <f>SUM(T17,K17)</f>
        <v>65401</v>
      </c>
    </row>
    <row r="18" spans="1:21" ht="27" customHeight="1">
      <c r="A18" s="96"/>
      <c r="B18" s="98" t="s">
        <v>16</v>
      </c>
      <c r="C18" s="110">
        <v>3721</v>
      </c>
      <c r="D18" s="110">
        <v>3663</v>
      </c>
      <c r="E18" s="110">
        <v>3973</v>
      </c>
      <c r="F18" s="111">
        <f>SUM(C18:E18)</f>
        <v>11357</v>
      </c>
      <c r="G18" s="110">
        <v>4026</v>
      </c>
      <c r="H18" s="110">
        <v>4070</v>
      </c>
      <c r="I18" s="110">
        <v>3857</v>
      </c>
      <c r="J18" s="111">
        <f>SUM(G18:I18)</f>
        <v>11953</v>
      </c>
      <c r="K18" s="111">
        <f>SUM(F18+J18)</f>
        <v>23310</v>
      </c>
      <c r="L18" s="110">
        <v>3651</v>
      </c>
      <c r="M18" s="110">
        <v>3229</v>
      </c>
      <c r="N18" s="110">
        <v>3278</v>
      </c>
      <c r="O18" s="111">
        <f>SUM(L18:N18)</f>
        <v>10158</v>
      </c>
      <c r="P18" s="110">
        <v>3832</v>
      </c>
      <c r="Q18" s="110">
        <v>3296</v>
      </c>
      <c r="R18" s="110">
        <v>3392</v>
      </c>
      <c r="S18" s="111">
        <f>SUM(P18:R18)</f>
        <v>10520</v>
      </c>
      <c r="T18" s="111">
        <f>SUM(S18,O18)</f>
        <v>20678</v>
      </c>
      <c r="U18" s="111">
        <f>SUM(T18,K18)</f>
        <v>43988</v>
      </c>
    </row>
    <row r="19" spans="1:21" ht="27" customHeight="1" thickBot="1">
      <c r="A19" s="99"/>
      <c r="B19" s="100" t="s">
        <v>11</v>
      </c>
      <c r="C19" s="118">
        <v>8940</v>
      </c>
      <c r="D19" s="118">
        <v>7659</v>
      </c>
      <c r="E19" s="118">
        <v>8238</v>
      </c>
      <c r="F19" s="119">
        <f>E19</f>
        <v>8238</v>
      </c>
      <c r="G19" s="118">
        <v>8441</v>
      </c>
      <c r="H19" s="118">
        <v>8980</v>
      </c>
      <c r="I19" s="118">
        <v>8710</v>
      </c>
      <c r="J19" s="120">
        <f>I19</f>
        <v>8710</v>
      </c>
      <c r="K19" s="119">
        <f>SUM(F19+J19)</f>
        <v>16948</v>
      </c>
      <c r="L19" s="118">
        <v>8626</v>
      </c>
      <c r="M19" s="118">
        <v>9102</v>
      </c>
      <c r="N19" s="118">
        <v>9390</v>
      </c>
      <c r="O19" s="120">
        <f>N19</f>
        <v>9390</v>
      </c>
      <c r="P19" s="118">
        <v>9799</v>
      </c>
      <c r="Q19" s="118">
        <v>10008</v>
      </c>
      <c r="R19" s="118">
        <v>8741</v>
      </c>
      <c r="S19" s="120">
        <f>R19</f>
        <v>8741</v>
      </c>
      <c r="T19" s="120">
        <f>S19</f>
        <v>8741</v>
      </c>
      <c r="U19" s="119">
        <f>T19</f>
        <v>8741</v>
      </c>
    </row>
    <row r="20" spans="1:21" ht="27" customHeight="1" thickTop="1">
      <c r="A20" s="94" t="s">
        <v>178</v>
      </c>
      <c r="B20" s="95" t="s">
        <v>9</v>
      </c>
      <c r="C20" s="110">
        <v>13621</v>
      </c>
      <c r="D20" s="110">
        <v>11611</v>
      </c>
      <c r="E20" s="110">
        <v>12320</v>
      </c>
      <c r="F20" s="111">
        <f>SUM(C20:E20)</f>
        <v>37552</v>
      </c>
      <c r="G20" s="110">
        <v>12973</v>
      </c>
      <c r="H20" s="110">
        <v>12365</v>
      </c>
      <c r="I20" s="110">
        <v>11973</v>
      </c>
      <c r="J20" s="111">
        <f>SUM(G20:I20)</f>
        <v>37311</v>
      </c>
      <c r="K20" s="111">
        <f>SUM(J20,F20)</f>
        <v>74863</v>
      </c>
      <c r="L20" s="110">
        <v>13518</v>
      </c>
      <c r="M20" s="110">
        <v>12839</v>
      </c>
      <c r="N20" s="110">
        <v>12406</v>
      </c>
      <c r="O20" s="111">
        <f>SUM(L20:N20)</f>
        <v>38763</v>
      </c>
      <c r="P20" s="110">
        <v>14369</v>
      </c>
      <c r="Q20" s="110">
        <v>12512</v>
      </c>
      <c r="R20" s="110">
        <v>12602</v>
      </c>
      <c r="S20" s="111">
        <f>SUM(P20:R20)</f>
        <v>39483</v>
      </c>
      <c r="T20" s="111">
        <f>SUM(S20,O20)</f>
        <v>78246</v>
      </c>
      <c r="U20" s="111">
        <f>SUM(T20,K20)</f>
        <v>153109</v>
      </c>
    </row>
    <row r="21" spans="1:21" ht="27" customHeight="1">
      <c r="A21" s="94" t="s">
        <v>179</v>
      </c>
      <c r="B21" s="97" t="s">
        <v>10</v>
      </c>
      <c r="C21" s="113">
        <v>12417</v>
      </c>
      <c r="D21" s="113">
        <v>10153</v>
      </c>
      <c r="E21" s="113">
        <v>11430</v>
      </c>
      <c r="F21" s="114">
        <f>SUM(C21:E21)</f>
        <v>34000</v>
      </c>
      <c r="G21" s="113">
        <v>11567</v>
      </c>
      <c r="H21" s="113">
        <v>10811</v>
      </c>
      <c r="I21" s="113">
        <v>10674</v>
      </c>
      <c r="J21" s="115">
        <f>SUM(G21:I21)</f>
        <v>33052</v>
      </c>
      <c r="K21" s="115">
        <f>SUM(J21,F21)</f>
        <v>67052</v>
      </c>
      <c r="L21" s="113">
        <v>11719</v>
      </c>
      <c r="M21" s="113">
        <v>11811</v>
      </c>
      <c r="N21" s="113">
        <v>10890</v>
      </c>
      <c r="O21" s="115">
        <f>SUM(L21:N21)</f>
        <v>34420</v>
      </c>
      <c r="P21" s="113">
        <v>11953</v>
      </c>
      <c r="Q21" s="113">
        <v>11161</v>
      </c>
      <c r="R21" s="113">
        <v>12208</v>
      </c>
      <c r="S21" s="115">
        <f>SUM(P21:R21)</f>
        <v>35322</v>
      </c>
      <c r="T21" s="115">
        <f>SUM(S21,O21)</f>
        <v>69742</v>
      </c>
      <c r="U21" s="115">
        <f>SUM(T21,K21)</f>
        <v>136794</v>
      </c>
    </row>
    <row r="22" spans="1:21" ht="27" customHeight="1">
      <c r="A22" s="96"/>
      <c r="B22" s="98" t="s">
        <v>15</v>
      </c>
      <c r="C22" s="110">
        <v>11257</v>
      </c>
      <c r="D22" s="110">
        <v>8883</v>
      </c>
      <c r="E22" s="110">
        <v>10211</v>
      </c>
      <c r="F22" s="111">
        <f>SUM(C22:E22)</f>
        <v>30351</v>
      </c>
      <c r="G22" s="110">
        <v>10384</v>
      </c>
      <c r="H22" s="110">
        <v>9507</v>
      </c>
      <c r="I22" s="110">
        <v>9497</v>
      </c>
      <c r="J22" s="111">
        <f>SUM(G22:I22)</f>
        <v>29388</v>
      </c>
      <c r="K22" s="111">
        <f>SUM(J22,F22)</f>
        <v>59739</v>
      </c>
      <c r="L22" s="110">
        <v>10328</v>
      </c>
      <c r="M22" s="110">
        <v>10570</v>
      </c>
      <c r="N22" s="110">
        <v>9726</v>
      </c>
      <c r="O22" s="111">
        <f>SUM(L22:N22)</f>
        <v>30624</v>
      </c>
      <c r="P22" s="110">
        <v>10782</v>
      </c>
      <c r="Q22" s="110">
        <v>9931</v>
      </c>
      <c r="R22" s="110">
        <v>10247</v>
      </c>
      <c r="S22" s="111">
        <f>SUM(P22:R22)</f>
        <v>30960</v>
      </c>
      <c r="T22" s="111">
        <f>SUM(S22,O22)</f>
        <v>61584</v>
      </c>
      <c r="U22" s="111">
        <f>SUM(T22,K22)</f>
        <v>121323</v>
      </c>
    </row>
    <row r="23" spans="1:21" ht="27" customHeight="1">
      <c r="A23" s="96"/>
      <c r="B23" s="98" t="s">
        <v>16</v>
      </c>
      <c r="C23" s="110">
        <v>1160</v>
      </c>
      <c r="D23" s="110">
        <v>1270</v>
      </c>
      <c r="E23" s="110">
        <v>1219</v>
      </c>
      <c r="F23" s="111">
        <f>SUM(C23:E23)</f>
        <v>3649</v>
      </c>
      <c r="G23" s="110">
        <v>1183</v>
      </c>
      <c r="H23" s="110">
        <v>1304</v>
      </c>
      <c r="I23" s="110">
        <v>1177</v>
      </c>
      <c r="J23" s="111">
        <f>SUM(G23:I23)</f>
        <v>3664</v>
      </c>
      <c r="K23" s="111">
        <f>SUM(J23,F23)</f>
        <v>7313</v>
      </c>
      <c r="L23" s="110">
        <v>1391</v>
      </c>
      <c r="M23" s="110">
        <v>1241</v>
      </c>
      <c r="N23" s="110">
        <v>1164</v>
      </c>
      <c r="O23" s="111">
        <f>SUM(L23:N23)</f>
        <v>3796</v>
      </c>
      <c r="P23" s="110">
        <v>1171</v>
      </c>
      <c r="Q23" s="110">
        <v>1230</v>
      </c>
      <c r="R23" s="110">
        <v>1961</v>
      </c>
      <c r="S23" s="111">
        <f>SUM(P23:R23)</f>
        <v>4362</v>
      </c>
      <c r="T23" s="111">
        <f>SUM(S23,O23)</f>
        <v>8158</v>
      </c>
      <c r="U23" s="111">
        <f>SUM(T23,K23)</f>
        <v>15471</v>
      </c>
    </row>
    <row r="24" spans="1:21" ht="27" customHeight="1" thickBot="1">
      <c r="A24" s="101"/>
      <c r="B24" s="100" t="s">
        <v>11</v>
      </c>
      <c r="C24" s="118">
        <v>10855</v>
      </c>
      <c r="D24" s="118">
        <v>11060</v>
      </c>
      <c r="E24" s="118">
        <v>10657</v>
      </c>
      <c r="F24" s="119">
        <f>E24</f>
        <v>10657</v>
      </c>
      <c r="G24" s="118">
        <v>9911</v>
      </c>
      <c r="H24" s="118">
        <v>9650</v>
      </c>
      <c r="I24" s="118">
        <v>9392</v>
      </c>
      <c r="J24" s="120">
        <f>I24</f>
        <v>9392</v>
      </c>
      <c r="K24" s="119">
        <f>SUM(F24+J24)</f>
        <v>20049</v>
      </c>
      <c r="L24" s="118">
        <v>9473</v>
      </c>
      <c r="M24" s="118">
        <v>8983</v>
      </c>
      <c r="N24" s="118">
        <v>8637</v>
      </c>
      <c r="O24" s="120">
        <f>N24</f>
        <v>8637</v>
      </c>
      <c r="P24" s="118">
        <v>9304</v>
      </c>
      <c r="Q24" s="118">
        <v>9056</v>
      </c>
      <c r="R24" s="118">
        <v>10018</v>
      </c>
      <c r="S24" s="120">
        <f>R24</f>
        <v>10018</v>
      </c>
      <c r="T24" s="120">
        <f>S24</f>
        <v>10018</v>
      </c>
      <c r="U24" s="119">
        <f>T24</f>
        <v>10018</v>
      </c>
    </row>
    <row r="25" spans="1:21" ht="27" customHeight="1" thickTop="1">
      <c r="A25" s="94" t="s">
        <v>180</v>
      </c>
      <c r="B25" s="95" t="s">
        <v>9</v>
      </c>
      <c r="C25" s="110">
        <v>2534</v>
      </c>
      <c r="D25" s="110">
        <v>2615</v>
      </c>
      <c r="E25" s="110">
        <v>3254</v>
      </c>
      <c r="F25" s="111">
        <f>SUM(C25:E25)</f>
        <v>8403</v>
      </c>
      <c r="G25" s="110">
        <v>3382</v>
      </c>
      <c r="H25" s="110">
        <v>3191</v>
      </c>
      <c r="I25" s="110">
        <v>2443</v>
      </c>
      <c r="J25" s="111">
        <f>SUM(G25:I25)</f>
        <v>9016</v>
      </c>
      <c r="K25" s="111">
        <f>SUM(J25,F25)</f>
        <v>17419</v>
      </c>
      <c r="L25" s="110">
        <v>2535</v>
      </c>
      <c r="M25" s="110">
        <v>2268</v>
      </c>
      <c r="N25" s="110">
        <v>2346</v>
      </c>
      <c r="O25" s="111">
        <f>SUM(L25:N25)</f>
        <v>7149</v>
      </c>
      <c r="P25" s="110">
        <v>2626</v>
      </c>
      <c r="Q25" s="110">
        <v>3176</v>
      </c>
      <c r="R25" s="110">
        <v>3918</v>
      </c>
      <c r="S25" s="111">
        <f>SUM(P25:R25)</f>
        <v>9720</v>
      </c>
      <c r="T25" s="111">
        <f>SUM(S25,O25)</f>
        <v>16869</v>
      </c>
      <c r="U25" s="111">
        <f>SUM(T25,K25)</f>
        <v>34288</v>
      </c>
    </row>
    <row r="26" spans="1:21" ht="27" customHeight="1">
      <c r="A26" s="96"/>
      <c r="B26" s="97" t="s">
        <v>10</v>
      </c>
      <c r="C26" s="113">
        <v>3212</v>
      </c>
      <c r="D26" s="113">
        <v>2473</v>
      </c>
      <c r="E26" s="113">
        <v>3226</v>
      </c>
      <c r="F26" s="114">
        <f>SUM(C26:E26)</f>
        <v>8911</v>
      </c>
      <c r="G26" s="113">
        <v>3419</v>
      </c>
      <c r="H26" s="113">
        <v>2867</v>
      </c>
      <c r="I26" s="113">
        <v>2399</v>
      </c>
      <c r="J26" s="115">
        <f>SUM(G26:I26)</f>
        <v>8685</v>
      </c>
      <c r="K26" s="114">
        <f>SUM(K27:K28)</f>
        <v>17596</v>
      </c>
      <c r="L26" s="113">
        <v>2478</v>
      </c>
      <c r="M26" s="113">
        <v>2437</v>
      </c>
      <c r="N26" s="113">
        <v>2162</v>
      </c>
      <c r="O26" s="115">
        <f>SUM(L26:N26)</f>
        <v>7077</v>
      </c>
      <c r="P26" s="113">
        <v>2494</v>
      </c>
      <c r="Q26" s="113">
        <v>3136</v>
      </c>
      <c r="R26" s="113">
        <v>3413</v>
      </c>
      <c r="S26" s="114">
        <f>SUM(S27:S28)</f>
        <v>9043</v>
      </c>
      <c r="T26" s="115">
        <f>SUM(S26,O26)</f>
        <v>16120</v>
      </c>
      <c r="U26" s="115">
        <f>SUM(T26,K26)</f>
        <v>33716</v>
      </c>
    </row>
    <row r="27" spans="1:21" ht="27" customHeight="1">
      <c r="A27" s="96"/>
      <c r="B27" s="98" t="s">
        <v>15</v>
      </c>
      <c r="C27" s="110">
        <v>2942</v>
      </c>
      <c r="D27" s="110">
        <v>2193</v>
      </c>
      <c r="E27" s="110">
        <v>2845</v>
      </c>
      <c r="F27" s="111">
        <f>SUM(C27:E27)</f>
        <v>7980</v>
      </c>
      <c r="G27" s="110">
        <v>3019</v>
      </c>
      <c r="H27" s="110">
        <v>2452</v>
      </c>
      <c r="I27" s="110">
        <v>2038</v>
      </c>
      <c r="J27" s="111">
        <f>SUM(G27:I27)</f>
        <v>7509</v>
      </c>
      <c r="K27" s="111">
        <f>SUM(F27+J27)</f>
        <v>15489</v>
      </c>
      <c r="L27" s="110">
        <v>2035</v>
      </c>
      <c r="M27" s="110">
        <v>2097</v>
      </c>
      <c r="N27" s="110">
        <v>1881</v>
      </c>
      <c r="O27" s="111">
        <f>SUM(L27:N27)</f>
        <v>6013</v>
      </c>
      <c r="P27" s="110">
        <v>2269</v>
      </c>
      <c r="Q27" s="110">
        <v>2930</v>
      </c>
      <c r="R27" s="110">
        <v>3105</v>
      </c>
      <c r="S27" s="111">
        <f>SUM(P27:R27)</f>
        <v>8304</v>
      </c>
      <c r="T27" s="111">
        <f>SUM(S27,O27)</f>
        <v>14317</v>
      </c>
      <c r="U27" s="111">
        <f>SUM(T27,K27)</f>
        <v>29806</v>
      </c>
    </row>
    <row r="28" spans="1:21" ht="27" customHeight="1">
      <c r="A28" s="96"/>
      <c r="B28" s="98" t="s">
        <v>16</v>
      </c>
      <c r="C28" s="110">
        <v>270</v>
      </c>
      <c r="D28" s="110">
        <v>280</v>
      </c>
      <c r="E28" s="110">
        <v>381</v>
      </c>
      <c r="F28" s="111">
        <f>SUM(C28:E28)</f>
        <v>931</v>
      </c>
      <c r="G28" s="110">
        <v>400</v>
      </c>
      <c r="H28" s="110">
        <v>415</v>
      </c>
      <c r="I28" s="110">
        <v>361</v>
      </c>
      <c r="J28" s="111">
        <f>SUM(G28:I28)</f>
        <v>1176</v>
      </c>
      <c r="K28" s="111">
        <f>SUM(F28+J28)</f>
        <v>2107</v>
      </c>
      <c r="L28" s="110">
        <v>443</v>
      </c>
      <c r="M28" s="110">
        <v>340</v>
      </c>
      <c r="N28" s="110">
        <v>281</v>
      </c>
      <c r="O28" s="111">
        <f>SUM(L28:N28)</f>
        <v>1064</v>
      </c>
      <c r="P28" s="110">
        <v>225</v>
      </c>
      <c r="Q28" s="110">
        <v>206</v>
      </c>
      <c r="R28" s="110">
        <v>308</v>
      </c>
      <c r="S28" s="111">
        <f>SUM(P28:R28)</f>
        <v>739</v>
      </c>
      <c r="T28" s="111">
        <f>SUM(S28,O28)</f>
        <v>1803</v>
      </c>
      <c r="U28" s="111">
        <f>SUM(T28,K28)</f>
        <v>3910</v>
      </c>
    </row>
    <row r="29" spans="1:21" ht="27" customHeight="1" thickBot="1">
      <c r="A29" s="99"/>
      <c r="B29" s="100" t="s">
        <v>11</v>
      </c>
      <c r="C29" s="118">
        <v>1593</v>
      </c>
      <c r="D29" s="118">
        <v>1690</v>
      </c>
      <c r="E29" s="118">
        <v>1617</v>
      </c>
      <c r="F29" s="119">
        <f>E29</f>
        <v>1617</v>
      </c>
      <c r="G29" s="118">
        <v>1661</v>
      </c>
      <c r="H29" s="118">
        <v>1630</v>
      </c>
      <c r="I29" s="118">
        <v>1475</v>
      </c>
      <c r="J29" s="120">
        <f>I29</f>
        <v>1475</v>
      </c>
      <c r="K29" s="119">
        <f>SUM(F29+J29)</f>
        <v>3092</v>
      </c>
      <c r="L29" s="118">
        <v>1597</v>
      </c>
      <c r="M29" s="118">
        <v>1431</v>
      </c>
      <c r="N29" s="118">
        <v>1560</v>
      </c>
      <c r="O29" s="120">
        <f>N29</f>
        <v>1560</v>
      </c>
      <c r="P29" s="118">
        <v>1562</v>
      </c>
      <c r="Q29" s="118">
        <v>1301</v>
      </c>
      <c r="R29" s="118">
        <v>1376</v>
      </c>
      <c r="S29" s="120">
        <f>R29</f>
        <v>1376</v>
      </c>
      <c r="T29" s="120">
        <f>S29</f>
        <v>1376</v>
      </c>
      <c r="U29" s="119">
        <f>T29</f>
        <v>1376</v>
      </c>
    </row>
    <row r="30" spans="1:21" ht="27" customHeight="1" thickTop="1">
      <c r="A30" s="94" t="s">
        <v>181</v>
      </c>
      <c r="B30" s="95" t="s">
        <v>9</v>
      </c>
      <c r="C30" s="110">
        <v>86894</v>
      </c>
      <c r="D30" s="110">
        <v>72104</v>
      </c>
      <c r="E30" s="110">
        <v>90870</v>
      </c>
      <c r="F30" s="111">
        <f>SUM(C30:E30)</f>
        <v>249868</v>
      </c>
      <c r="G30" s="110">
        <v>86481</v>
      </c>
      <c r="H30" s="110">
        <v>90980</v>
      </c>
      <c r="I30" s="110">
        <v>82918</v>
      </c>
      <c r="J30" s="111">
        <f>SUM(G30:I30)</f>
        <v>260379</v>
      </c>
      <c r="K30" s="111">
        <f>SUM(J30,F30)</f>
        <v>510247</v>
      </c>
      <c r="L30" s="110">
        <v>81594</v>
      </c>
      <c r="M30" s="110">
        <v>83724</v>
      </c>
      <c r="N30" s="110">
        <v>81663</v>
      </c>
      <c r="O30" s="111">
        <f>SUM(L30:N30)</f>
        <v>246981</v>
      </c>
      <c r="P30" s="110">
        <v>84482</v>
      </c>
      <c r="Q30" s="110">
        <v>84886</v>
      </c>
      <c r="R30" s="110">
        <v>89257</v>
      </c>
      <c r="S30" s="111">
        <f>SUM(P30:R30)</f>
        <v>258625</v>
      </c>
      <c r="T30" s="111">
        <f>SUM(S30,O30)</f>
        <v>505606</v>
      </c>
      <c r="U30" s="111">
        <f>SUM(T30,K30)</f>
        <v>1015853</v>
      </c>
    </row>
    <row r="31" spans="1:21" ht="27" customHeight="1">
      <c r="A31" s="96"/>
      <c r="B31" s="97" t="s">
        <v>10</v>
      </c>
      <c r="C31" s="113">
        <v>86560</v>
      </c>
      <c r="D31" s="113">
        <v>75176</v>
      </c>
      <c r="E31" s="113">
        <v>91764</v>
      </c>
      <c r="F31" s="114">
        <f>SUM(C31:E31)</f>
        <v>253500</v>
      </c>
      <c r="G31" s="113">
        <v>81614</v>
      </c>
      <c r="H31" s="113">
        <v>85857</v>
      </c>
      <c r="I31" s="113">
        <v>85024</v>
      </c>
      <c r="J31" s="115">
        <f>SUM(G31:I31)</f>
        <v>252495</v>
      </c>
      <c r="K31" s="115">
        <f>SUM(J31,F31)</f>
        <v>505995</v>
      </c>
      <c r="L31" s="113">
        <v>86130</v>
      </c>
      <c r="M31" s="113">
        <v>82676</v>
      </c>
      <c r="N31" s="113">
        <v>84476</v>
      </c>
      <c r="O31" s="115">
        <f>SUM(L31:N31)</f>
        <v>253282</v>
      </c>
      <c r="P31" s="113">
        <v>83151</v>
      </c>
      <c r="Q31" s="113">
        <v>83888</v>
      </c>
      <c r="R31" s="113">
        <v>86756</v>
      </c>
      <c r="S31" s="115">
        <f>SUM(P31:R31)</f>
        <v>253795</v>
      </c>
      <c r="T31" s="115">
        <f>SUM(S31,O31)</f>
        <v>507077</v>
      </c>
      <c r="U31" s="115">
        <f>SUM(T31,K31)</f>
        <v>1013072</v>
      </c>
    </row>
    <row r="32" spans="1:21" ht="27" customHeight="1">
      <c r="A32" s="96"/>
      <c r="B32" s="98" t="s">
        <v>15</v>
      </c>
      <c r="C32" s="110">
        <v>47420</v>
      </c>
      <c r="D32" s="110">
        <v>39143</v>
      </c>
      <c r="E32" s="110">
        <v>47434</v>
      </c>
      <c r="F32" s="111">
        <f>SUM(C32:E32)</f>
        <v>133997</v>
      </c>
      <c r="G32" s="110">
        <v>47489</v>
      </c>
      <c r="H32" s="110">
        <v>48700</v>
      </c>
      <c r="I32" s="110">
        <v>43531</v>
      </c>
      <c r="J32" s="111">
        <f>SUM(G32:I32)</f>
        <v>139720</v>
      </c>
      <c r="K32" s="111">
        <f>SUM(F32+J32)</f>
        <v>273717</v>
      </c>
      <c r="L32" s="110">
        <v>47528</v>
      </c>
      <c r="M32" s="110">
        <v>48166</v>
      </c>
      <c r="N32" s="110">
        <v>45142</v>
      </c>
      <c r="O32" s="111">
        <f>SUM(L32:N32)</f>
        <v>140836</v>
      </c>
      <c r="P32" s="110">
        <v>48454</v>
      </c>
      <c r="Q32" s="110">
        <v>48825</v>
      </c>
      <c r="R32" s="110">
        <v>49761</v>
      </c>
      <c r="S32" s="111">
        <f>SUM(P32:R32)</f>
        <v>147040</v>
      </c>
      <c r="T32" s="111">
        <f>SUM(S32,O32)</f>
        <v>287876</v>
      </c>
      <c r="U32" s="111">
        <f>SUM(T32,K32)</f>
        <v>561593</v>
      </c>
    </row>
    <row r="33" spans="1:22" ht="27" customHeight="1">
      <c r="A33" s="96"/>
      <c r="B33" s="98" t="s">
        <v>16</v>
      </c>
      <c r="C33" s="110">
        <v>39140</v>
      </c>
      <c r="D33" s="110">
        <v>36033</v>
      </c>
      <c r="E33" s="110">
        <v>44330</v>
      </c>
      <c r="F33" s="111">
        <f>SUM(C33:E33)</f>
        <v>119503</v>
      </c>
      <c r="G33" s="110">
        <v>34125</v>
      </c>
      <c r="H33" s="110">
        <v>37157</v>
      </c>
      <c r="I33" s="110">
        <v>41493</v>
      </c>
      <c r="J33" s="111">
        <f>SUM(G33:I33)</f>
        <v>112775</v>
      </c>
      <c r="K33" s="111">
        <f>SUM(F33+J33)</f>
        <v>232278</v>
      </c>
      <c r="L33" s="110">
        <v>38602</v>
      </c>
      <c r="M33" s="110">
        <v>34510</v>
      </c>
      <c r="N33" s="110">
        <v>39334</v>
      </c>
      <c r="O33" s="111">
        <f>SUM(L33:N33)</f>
        <v>112446</v>
      </c>
      <c r="P33" s="110">
        <v>34697</v>
      </c>
      <c r="Q33" s="110">
        <v>35063</v>
      </c>
      <c r="R33" s="110">
        <v>36995</v>
      </c>
      <c r="S33" s="111">
        <f>SUM(P33:R33)</f>
        <v>106755</v>
      </c>
      <c r="T33" s="111">
        <f>SUM(S33,O33)</f>
        <v>219201</v>
      </c>
      <c r="U33" s="111">
        <f>SUM(T33,K33)</f>
        <v>451479</v>
      </c>
    </row>
    <row r="34" spans="1:22" ht="27" customHeight="1" thickBot="1">
      <c r="A34" s="99"/>
      <c r="B34" s="100" t="s">
        <v>11</v>
      </c>
      <c r="C34" s="118">
        <v>33776</v>
      </c>
      <c r="D34" s="118">
        <v>30626</v>
      </c>
      <c r="E34" s="118">
        <v>29629</v>
      </c>
      <c r="F34" s="119">
        <f>E34</f>
        <v>29629</v>
      </c>
      <c r="G34" s="118">
        <v>34443</v>
      </c>
      <c r="H34" s="118">
        <v>39505</v>
      </c>
      <c r="I34" s="118">
        <v>37320</v>
      </c>
      <c r="J34" s="120">
        <f>I34</f>
        <v>37320</v>
      </c>
      <c r="K34" s="119">
        <f>SUM(F34+J34)</f>
        <v>66949</v>
      </c>
      <c r="L34" s="118">
        <v>32661</v>
      </c>
      <c r="M34" s="118">
        <v>33654</v>
      </c>
      <c r="N34" s="118">
        <v>30774</v>
      </c>
      <c r="O34" s="120">
        <f>N34</f>
        <v>30774</v>
      </c>
      <c r="P34" s="118">
        <v>32145</v>
      </c>
      <c r="Q34" s="118">
        <v>33356</v>
      </c>
      <c r="R34" s="118">
        <v>36000</v>
      </c>
      <c r="S34" s="120">
        <f>R34</f>
        <v>36000</v>
      </c>
      <c r="T34" s="120">
        <f>S34</f>
        <v>36000</v>
      </c>
      <c r="U34" s="119">
        <f>T34</f>
        <v>36000</v>
      </c>
    </row>
    <row r="35" spans="1:22" ht="27" hidden="1" customHeight="1">
      <c r="A35" s="94" t="s">
        <v>23</v>
      </c>
      <c r="B35" s="95" t="s">
        <v>9</v>
      </c>
      <c r="C35" s="121"/>
      <c r="D35" s="121"/>
      <c r="E35" s="121"/>
      <c r="F35" s="121" t="e">
        <f>SUM(F5+#REF!+F10+F15+F25+#REF!+#REF!+#REF!+#REF!+#REF!+F20)</f>
        <v>#REF!</v>
      </c>
      <c r="G35" s="121"/>
      <c r="H35" s="121"/>
      <c r="I35" s="121"/>
      <c r="J35" s="121" t="e">
        <f>SUM(J5+#REF!+J10+J15+J25+#REF!+#REF!+#REF!+#REF!+#REF!+J20)</f>
        <v>#REF!</v>
      </c>
      <c r="K35" s="121" t="e">
        <f>SUM(K5+#REF!+K10+K15+K25+#REF!+#REF!+#REF!+#REF!+#REF!+K20)</f>
        <v>#REF!</v>
      </c>
      <c r="L35" s="121"/>
      <c r="M35" s="121"/>
      <c r="N35" s="121"/>
      <c r="O35" s="121" t="e">
        <f>SUM(O5+#REF!+O10+O15+O25+#REF!+#REF!+#REF!+#REF!+#REF!+O20)</f>
        <v>#REF!</v>
      </c>
      <c r="P35" s="121"/>
      <c r="Q35" s="121"/>
      <c r="R35" s="121"/>
      <c r="S35" s="121" t="e">
        <f>SUM(S5+#REF!+S10+S15+S25+#REF!+#REF!+#REF!+#REF!+#REF!+S20)</f>
        <v>#REF!</v>
      </c>
      <c r="T35" s="122"/>
      <c r="U35" s="122"/>
    </row>
    <row r="36" spans="1:22" ht="27" hidden="1" customHeight="1">
      <c r="A36" s="96"/>
      <c r="B36" s="97" t="s">
        <v>10</v>
      </c>
      <c r="C36" s="121"/>
      <c r="D36" s="121"/>
      <c r="E36" s="121"/>
      <c r="F36" s="121" t="e">
        <f>SUM(F6+#REF!+F11+F16+F26+#REF!+#REF!+#REF!+#REF!+#REF!+F21)</f>
        <v>#REF!</v>
      </c>
      <c r="G36" s="121"/>
      <c r="H36" s="121"/>
      <c r="I36" s="121"/>
      <c r="J36" s="121" t="e">
        <f>SUM(J6+#REF!+J11+J16+J26+#REF!+#REF!+#REF!+#REF!+#REF!+J21)</f>
        <v>#REF!</v>
      </c>
      <c r="K36" s="121" t="e">
        <f>SUM(K6+#REF!+K11+K16+K26+#REF!+#REF!+#REF!+#REF!+#REF!+K21)</f>
        <v>#REF!</v>
      </c>
      <c r="L36" s="121"/>
      <c r="M36" s="121"/>
      <c r="N36" s="121"/>
      <c r="O36" s="121" t="e">
        <f>SUM(O6+#REF!+O11+O16+O26+#REF!+#REF!+#REF!+#REF!+#REF!+O21)</f>
        <v>#REF!</v>
      </c>
      <c r="P36" s="121"/>
      <c r="Q36" s="121"/>
      <c r="R36" s="121"/>
      <c r="S36" s="121" t="e">
        <f>SUM(S6+#REF!+S11+S16+S26+#REF!+#REF!+#REF!+#REF!+#REF!+S21)</f>
        <v>#REF!</v>
      </c>
      <c r="T36" s="122"/>
      <c r="U36" s="122"/>
    </row>
    <row r="37" spans="1:22" ht="27" hidden="1" customHeight="1">
      <c r="A37" s="96"/>
      <c r="B37" s="98" t="s">
        <v>15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2" ht="27" hidden="1" customHeight="1">
      <c r="A38" s="96"/>
      <c r="B38" s="98" t="s">
        <v>16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2" ht="27" customHeight="1" thickTop="1">
      <c r="A39" s="94" t="s">
        <v>13</v>
      </c>
      <c r="B39" s="95" t="s">
        <v>9</v>
      </c>
      <c r="C39" s="110">
        <v>9333</v>
      </c>
      <c r="D39" s="110">
        <v>8144</v>
      </c>
      <c r="E39" s="110">
        <v>9119</v>
      </c>
      <c r="F39" s="111">
        <f>SUM(C39:E39)</f>
        <v>26596</v>
      </c>
      <c r="G39" s="110">
        <v>9198</v>
      </c>
      <c r="H39" s="110">
        <v>8808</v>
      </c>
      <c r="I39" s="110">
        <v>8210</v>
      </c>
      <c r="J39" s="111">
        <f>SUM(G39:I39)</f>
        <v>26216</v>
      </c>
      <c r="K39" s="111">
        <f>SUM(J39,F39)</f>
        <v>52812</v>
      </c>
      <c r="L39" s="110">
        <v>8486</v>
      </c>
      <c r="M39" s="110">
        <v>8041</v>
      </c>
      <c r="N39" s="110">
        <v>7851</v>
      </c>
      <c r="O39" s="111">
        <f>SUM(L39:N39)</f>
        <v>24378</v>
      </c>
      <c r="P39" s="110">
        <v>8549</v>
      </c>
      <c r="Q39" s="110">
        <v>8617</v>
      </c>
      <c r="R39" s="110">
        <v>8385</v>
      </c>
      <c r="S39" s="111">
        <f>SUM(P39:R39)</f>
        <v>25551</v>
      </c>
      <c r="T39" s="111">
        <f>SUM(S39,O39)</f>
        <v>49929</v>
      </c>
      <c r="U39" s="111">
        <f>SUM(T39,K39)</f>
        <v>102741</v>
      </c>
    </row>
    <row r="40" spans="1:22" ht="27" customHeight="1">
      <c r="A40" s="96"/>
      <c r="B40" s="97" t="s">
        <v>10</v>
      </c>
      <c r="C40" s="113">
        <v>8566</v>
      </c>
      <c r="D40" s="113">
        <v>7218</v>
      </c>
      <c r="E40" s="113">
        <v>8207</v>
      </c>
      <c r="F40" s="114">
        <f>SUM(C40:E40)</f>
        <v>23991</v>
      </c>
      <c r="G40" s="113">
        <v>7951</v>
      </c>
      <c r="H40" s="113">
        <v>8018</v>
      </c>
      <c r="I40" s="113">
        <v>7510</v>
      </c>
      <c r="J40" s="115">
        <f>SUM(G40:I40)</f>
        <v>23479</v>
      </c>
      <c r="K40" s="115">
        <f>SUM(J40,F40)</f>
        <v>47470</v>
      </c>
      <c r="L40" s="113">
        <v>7872</v>
      </c>
      <c r="M40" s="113">
        <v>7011</v>
      </c>
      <c r="N40" s="113">
        <v>6677</v>
      </c>
      <c r="O40" s="115">
        <f>SUM(L40:N40)</f>
        <v>21560</v>
      </c>
      <c r="P40" s="113">
        <v>7547</v>
      </c>
      <c r="Q40" s="113">
        <v>7575</v>
      </c>
      <c r="R40" s="113">
        <v>6546</v>
      </c>
      <c r="S40" s="115">
        <f>SUM(P40:R40)</f>
        <v>21668</v>
      </c>
      <c r="T40" s="115">
        <f>SUM(S40,O40)</f>
        <v>43228</v>
      </c>
      <c r="U40" s="115">
        <f>SUM(T40,K40)</f>
        <v>90698</v>
      </c>
    </row>
    <row r="41" spans="1:22" ht="27" customHeight="1">
      <c r="A41" s="96"/>
      <c r="B41" s="98" t="s">
        <v>15</v>
      </c>
      <c r="C41" s="110">
        <v>4571</v>
      </c>
      <c r="D41" s="110">
        <v>3767</v>
      </c>
      <c r="E41" s="110">
        <v>4359</v>
      </c>
      <c r="F41" s="111">
        <f>SUM(C41:E41)</f>
        <v>12697</v>
      </c>
      <c r="G41" s="110">
        <v>4113</v>
      </c>
      <c r="H41" s="110">
        <v>4321</v>
      </c>
      <c r="I41" s="110">
        <v>4001</v>
      </c>
      <c r="J41" s="111">
        <f>SUM(G41:I41)</f>
        <v>12435</v>
      </c>
      <c r="K41" s="111">
        <f>SUM(J41,F41)</f>
        <v>25132</v>
      </c>
      <c r="L41" s="110">
        <v>4306</v>
      </c>
      <c r="M41" s="110">
        <v>4012</v>
      </c>
      <c r="N41" s="110">
        <v>3784</v>
      </c>
      <c r="O41" s="111">
        <f>SUM(L41:N41)</f>
        <v>12102</v>
      </c>
      <c r="P41" s="110">
        <v>4185</v>
      </c>
      <c r="Q41" s="110">
        <v>4289</v>
      </c>
      <c r="R41" s="110">
        <v>3832</v>
      </c>
      <c r="S41" s="111">
        <f>SUM(P41:R41)</f>
        <v>12306</v>
      </c>
      <c r="T41" s="111">
        <f>SUM(S41,O41)</f>
        <v>24408</v>
      </c>
      <c r="U41" s="111">
        <f>SUM(T41,K41)</f>
        <v>49540</v>
      </c>
    </row>
    <row r="42" spans="1:22" ht="27" customHeight="1">
      <c r="A42" s="96"/>
      <c r="B42" s="98" t="s">
        <v>16</v>
      </c>
      <c r="C42" s="110">
        <v>3995</v>
      </c>
      <c r="D42" s="110">
        <v>3451</v>
      </c>
      <c r="E42" s="110">
        <v>3848</v>
      </c>
      <c r="F42" s="111">
        <f>SUM(C42:E42)</f>
        <v>11294</v>
      </c>
      <c r="G42" s="110">
        <v>3838</v>
      </c>
      <c r="H42" s="110">
        <v>3697</v>
      </c>
      <c r="I42" s="110">
        <v>3509</v>
      </c>
      <c r="J42" s="111">
        <f>SUM(G42:I42)</f>
        <v>11044</v>
      </c>
      <c r="K42" s="111">
        <f>SUM(J42,F42)</f>
        <v>22338</v>
      </c>
      <c r="L42" s="110">
        <v>3566</v>
      </c>
      <c r="M42" s="110">
        <v>2999</v>
      </c>
      <c r="N42" s="110">
        <v>2893</v>
      </c>
      <c r="O42" s="111">
        <f>SUM(L42:N42)</f>
        <v>9458</v>
      </c>
      <c r="P42" s="110">
        <v>3362</v>
      </c>
      <c r="Q42" s="110">
        <v>3286</v>
      </c>
      <c r="R42" s="110">
        <v>2714</v>
      </c>
      <c r="S42" s="111">
        <f>SUM(P42:R42)</f>
        <v>9362</v>
      </c>
      <c r="T42" s="111">
        <f>SUM(S42,O42)</f>
        <v>18820</v>
      </c>
      <c r="U42" s="111">
        <f>SUM(T42,K42)</f>
        <v>41158</v>
      </c>
    </row>
    <row r="43" spans="1:22" ht="27" customHeight="1" thickBot="1">
      <c r="A43" s="102"/>
      <c r="B43" s="103" t="s">
        <v>11</v>
      </c>
      <c r="C43" s="123">
        <v>5775</v>
      </c>
      <c r="D43" s="123">
        <v>5876</v>
      </c>
      <c r="E43" s="123">
        <v>5878</v>
      </c>
      <c r="F43" s="124">
        <f>E43</f>
        <v>5878</v>
      </c>
      <c r="G43" s="123">
        <v>5511</v>
      </c>
      <c r="H43" s="123">
        <v>5131</v>
      </c>
      <c r="I43" s="123">
        <v>4697</v>
      </c>
      <c r="J43" s="125">
        <f>I43</f>
        <v>4697</v>
      </c>
      <c r="K43" s="124">
        <f>SUM(J43,F43)</f>
        <v>10575</v>
      </c>
      <c r="L43" s="123">
        <v>4132</v>
      </c>
      <c r="M43" s="123">
        <v>4314</v>
      </c>
      <c r="N43" s="123">
        <v>4605</v>
      </c>
      <c r="O43" s="125">
        <f>N43</f>
        <v>4605</v>
      </c>
      <c r="P43" s="123">
        <v>4350</v>
      </c>
      <c r="Q43" s="123">
        <v>4179</v>
      </c>
      <c r="R43" s="123">
        <v>4606</v>
      </c>
      <c r="S43" s="125">
        <f>R43</f>
        <v>4606</v>
      </c>
      <c r="T43" s="125">
        <f>S43</f>
        <v>4606</v>
      </c>
      <c r="U43" s="125">
        <f>T43</f>
        <v>4606</v>
      </c>
    </row>
    <row r="44" spans="1:22" s="104" customFormat="1" ht="20.25" customHeight="1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5"/>
    </row>
    <row r="45" spans="1:22" s="104" customFormat="1" ht="20.25" customHeight="1">
      <c r="A45" s="106" t="s">
        <v>183</v>
      </c>
      <c r="B45" s="106" t="s">
        <v>39</v>
      </c>
      <c r="C45" s="127">
        <f>C5+C10+C15+C25+C30+C20+C39</f>
        <v>191657</v>
      </c>
      <c r="D45" s="127">
        <f t="shared" ref="D45:U48" si="0">D5+D10+D15+D25+D30+D20+D39</f>
        <v>159006</v>
      </c>
      <c r="E45" s="127">
        <f t="shared" si="0"/>
        <v>188428</v>
      </c>
      <c r="F45" s="127">
        <f t="shared" si="0"/>
        <v>539091</v>
      </c>
      <c r="G45" s="127">
        <f t="shared" si="0"/>
        <v>182849</v>
      </c>
      <c r="H45" s="127">
        <f t="shared" si="0"/>
        <v>185408</v>
      </c>
      <c r="I45" s="127">
        <f t="shared" si="0"/>
        <v>176285</v>
      </c>
      <c r="J45" s="127">
        <f t="shared" si="0"/>
        <v>544542</v>
      </c>
      <c r="K45" s="127">
        <f t="shared" si="0"/>
        <v>1083633</v>
      </c>
      <c r="L45" s="127">
        <f t="shared" si="0"/>
        <v>178497</v>
      </c>
      <c r="M45" s="127">
        <f t="shared" si="0"/>
        <v>171862</v>
      </c>
      <c r="N45" s="127">
        <f t="shared" si="0"/>
        <v>170589</v>
      </c>
      <c r="O45" s="127">
        <f t="shared" si="0"/>
        <v>520948</v>
      </c>
      <c r="P45" s="127">
        <f t="shared" si="0"/>
        <v>185030</v>
      </c>
      <c r="Q45" s="127">
        <f t="shared" si="0"/>
        <v>184771</v>
      </c>
      <c r="R45" s="127">
        <f t="shared" si="0"/>
        <v>181789</v>
      </c>
      <c r="S45" s="127">
        <f t="shared" si="0"/>
        <v>551590</v>
      </c>
      <c r="T45" s="127">
        <f t="shared" si="0"/>
        <v>1072538</v>
      </c>
      <c r="U45" s="127">
        <f t="shared" si="0"/>
        <v>2156171</v>
      </c>
      <c r="V45" s="107"/>
    </row>
    <row r="46" spans="1:22" s="104" customFormat="1" ht="20.25" customHeight="1">
      <c r="A46" s="106"/>
      <c r="B46" s="106" t="s">
        <v>185</v>
      </c>
      <c r="C46" s="127">
        <f t="shared" ref="C46:R48" si="1">C6+C11+C16+C26+C31+C21+C40</f>
        <v>171590</v>
      </c>
      <c r="D46" s="127">
        <f t="shared" si="1"/>
        <v>151135</v>
      </c>
      <c r="E46" s="127">
        <f t="shared" si="1"/>
        <v>172646</v>
      </c>
      <c r="F46" s="127">
        <f t="shared" si="1"/>
        <v>495371</v>
      </c>
      <c r="G46" s="127">
        <f t="shared" si="1"/>
        <v>164044</v>
      </c>
      <c r="H46" s="127">
        <f t="shared" si="1"/>
        <v>165488</v>
      </c>
      <c r="I46" s="127">
        <f t="shared" si="1"/>
        <v>161784</v>
      </c>
      <c r="J46" s="127">
        <f t="shared" si="1"/>
        <v>491316</v>
      </c>
      <c r="K46" s="127">
        <f t="shared" si="1"/>
        <v>986687</v>
      </c>
      <c r="L46" s="127">
        <f t="shared" si="1"/>
        <v>168471</v>
      </c>
      <c r="M46" s="127">
        <f t="shared" si="1"/>
        <v>155387</v>
      </c>
      <c r="N46" s="127">
        <f t="shared" si="1"/>
        <v>156955</v>
      </c>
      <c r="O46" s="127">
        <f t="shared" si="1"/>
        <v>480813</v>
      </c>
      <c r="P46" s="127">
        <f t="shared" si="1"/>
        <v>170608</v>
      </c>
      <c r="Q46" s="127">
        <f t="shared" si="1"/>
        <v>172399</v>
      </c>
      <c r="R46" s="127">
        <f t="shared" si="1"/>
        <v>173032</v>
      </c>
      <c r="S46" s="127">
        <f t="shared" si="0"/>
        <v>516039</v>
      </c>
      <c r="T46" s="127">
        <f t="shared" si="0"/>
        <v>996852</v>
      </c>
      <c r="U46" s="127">
        <f t="shared" si="0"/>
        <v>1983539</v>
      </c>
      <c r="V46" s="107"/>
    </row>
    <row r="47" spans="1:22" s="104" customFormat="1" ht="20.25" customHeight="1">
      <c r="A47" s="106"/>
      <c r="B47" s="106" t="s">
        <v>186</v>
      </c>
      <c r="C47" s="127">
        <f t="shared" si="1"/>
        <v>111562</v>
      </c>
      <c r="D47" s="127">
        <f t="shared" si="0"/>
        <v>96252</v>
      </c>
      <c r="E47" s="127">
        <f t="shared" si="0"/>
        <v>107580</v>
      </c>
      <c r="F47" s="127">
        <f t="shared" si="0"/>
        <v>315394</v>
      </c>
      <c r="G47" s="127">
        <f t="shared" si="0"/>
        <v>110190</v>
      </c>
      <c r="H47" s="127">
        <f t="shared" si="0"/>
        <v>107610</v>
      </c>
      <c r="I47" s="127">
        <f t="shared" si="0"/>
        <v>101292</v>
      </c>
      <c r="J47" s="127">
        <f t="shared" si="0"/>
        <v>319092</v>
      </c>
      <c r="K47" s="127">
        <f t="shared" si="0"/>
        <v>634486</v>
      </c>
      <c r="L47" s="127">
        <f t="shared" si="0"/>
        <v>109717</v>
      </c>
      <c r="M47" s="127">
        <f t="shared" si="0"/>
        <v>104550</v>
      </c>
      <c r="N47" s="127">
        <f t="shared" si="0"/>
        <v>99822</v>
      </c>
      <c r="O47" s="127">
        <f t="shared" si="0"/>
        <v>314089</v>
      </c>
      <c r="P47" s="127">
        <f t="shared" si="0"/>
        <v>116544</v>
      </c>
      <c r="Q47" s="127">
        <f t="shared" si="0"/>
        <v>118256</v>
      </c>
      <c r="R47" s="127">
        <f t="shared" si="0"/>
        <v>118319</v>
      </c>
      <c r="S47" s="127">
        <f t="shared" si="0"/>
        <v>353119</v>
      </c>
      <c r="T47" s="127">
        <f t="shared" si="0"/>
        <v>667208</v>
      </c>
      <c r="U47" s="127">
        <f t="shared" si="0"/>
        <v>1301694</v>
      </c>
      <c r="V47" s="107"/>
    </row>
    <row r="48" spans="1:22" s="104" customFormat="1" ht="20.25" customHeight="1">
      <c r="A48" s="106"/>
      <c r="B48" s="106" t="s">
        <v>42</v>
      </c>
      <c r="C48" s="127">
        <f t="shared" si="1"/>
        <v>60028</v>
      </c>
      <c r="D48" s="127">
        <f t="shared" si="0"/>
        <v>54883</v>
      </c>
      <c r="E48" s="127">
        <f t="shared" si="0"/>
        <v>65066</v>
      </c>
      <c r="F48" s="127">
        <f t="shared" si="0"/>
        <v>179977</v>
      </c>
      <c r="G48" s="127">
        <f t="shared" si="0"/>
        <v>53854</v>
      </c>
      <c r="H48" s="127">
        <f t="shared" si="0"/>
        <v>57878</v>
      </c>
      <c r="I48" s="127">
        <f t="shared" si="0"/>
        <v>60492</v>
      </c>
      <c r="J48" s="127">
        <f t="shared" si="0"/>
        <v>172224</v>
      </c>
      <c r="K48" s="127">
        <f t="shared" si="0"/>
        <v>352201</v>
      </c>
      <c r="L48" s="127">
        <f t="shared" si="0"/>
        <v>58754</v>
      </c>
      <c r="M48" s="127">
        <f t="shared" si="0"/>
        <v>50837</v>
      </c>
      <c r="N48" s="127">
        <f t="shared" si="0"/>
        <v>57133</v>
      </c>
      <c r="O48" s="127">
        <f t="shared" si="0"/>
        <v>166724</v>
      </c>
      <c r="P48" s="127">
        <f t="shared" si="0"/>
        <v>54064</v>
      </c>
      <c r="Q48" s="127">
        <f t="shared" si="0"/>
        <v>54143</v>
      </c>
      <c r="R48" s="127">
        <f t="shared" si="0"/>
        <v>54713</v>
      </c>
      <c r="S48" s="127">
        <f t="shared" si="0"/>
        <v>162920</v>
      </c>
      <c r="T48" s="127">
        <f t="shared" si="0"/>
        <v>329644</v>
      </c>
      <c r="U48" s="127">
        <f t="shared" si="0"/>
        <v>681845</v>
      </c>
      <c r="V48" s="107"/>
    </row>
    <row r="49" spans="1:22" s="104" customFormat="1" ht="12" customHeight="1">
      <c r="A49" s="106"/>
      <c r="B49" s="106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2" s="104" customFormat="1" ht="20.25" customHeight="1">
      <c r="A50" s="106" t="s">
        <v>188</v>
      </c>
      <c r="B50" s="106" t="s">
        <v>39</v>
      </c>
      <c r="C50" s="129">
        <f>(C45/'18년(new)'!C45-1)*100</f>
        <v>-1.5128908736161684E-2</v>
      </c>
      <c r="D50" s="129">
        <f>(D45/'18년(new)'!D45-1)*100</f>
        <v>-1.7177117779769491</v>
      </c>
      <c r="E50" s="129">
        <f>(E45/'18년(new)'!E45-1)*100</f>
        <v>0.18236435654093164</v>
      </c>
      <c r="F50" s="129">
        <f>(F45/'18년(new)'!F45-1)*100</f>
        <v>-0.45516991779243066</v>
      </c>
      <c r="G50" s="129">
        <f>(G45/'18년(new)'!G45-1)*100</f>
        <v>-1.1306369633394597</v>
      </c>
      <c r="H50" s="129">
        <f>(H45/'18년(new)'!H45-1)*100</f>
        <v>-4.0921999389609942</v>
      </c>
      <c r="I50" s="129">
        <f>(I45/'18년(new)'!I45-1)*100</f>
        <v>-5.040857990874958</v>
      </c>
      <c r="J50" s="129">
        <f>(J45/'18년(new)'!J45-1)*100</f>
        <v>-3.4332206660022457</v>
      </c>
      <c r="K50" s="129">
        <f>(K45/'18년(new)'!K45-1)*100</f>
        <v>-1.9742948171707964</v>
      </c>
      <c r="L50" s="129">
        <f>(L45/'18년(new)'!L45-1)*100</f>
        <v>-0.86529116103413184</v>
      </c>
      <c r="M50" s="129">
        <f>(M45/'18년(new)'!M45-1)*100</f>
        <v>-3.0441503345406185</v>
      </c>
      <c r="N50" s="129">
        <f>(N45/'18년(new)'!N45-1)*100</f>
        <v>5.0166215217926524</v>
      </c>
      <c r="O50" s="129">
        <f>(O45/'18년(new)'!O45-1)*100</f>
        <v>0.22991690283653554</v>
      </c>
      <c r="P50" s="129">
        <f>(P45/'18년(new)'!P45-1)*100</f>
        <v>-6.6971277963212561E-2</v>
      </c>
      <c r="Q50" s="129">
        <f>(Q45/'18년(new)'!Q45-1)*100</f>
        <v>4.4334669100815516</v>
      </c>
      <c r="R50" s="129">
        <f>(R45/'18년(new)'!R45-1)*100</f>
        <v>2.9814304974904449</v>
      </c>
      <c r="S50" s="129">
        <f>(S45/'18년(new)'!S45-1)*100</f>
        <v>2.4104773981771466</v>
      </c>
      <c r="T50" s="129">
        <f>(T45/'18년(new)'!T45-1)*100</f>
        <v>1.3396197891076822</v>
      </c>
      <c r="U50" s="129">
        <f>(U45/'18년(new)'!U45-1)*100</f>
        <v>-0.35340310506706274</v>
      </c>
      <c r="V50" s="108"/>
    </row>
    <row r="51" spans="1:22" s="104" customFormat="1" ht="20.25" customHeight="1">
      <c r="A51" s="106"/>
      <c r="B51" s="106" t="s">
        <v>185</v>
      </c>
      <c r="C51" s="129">
        <f>(C46/'18년(new)'!C46-1)*100</f>
        <v>0.78234209258889464</v>
      </c>
      <c r="D51" s="129">
        <f>(D46/'18년(new)'!D46-1)*100</f>
        <v>5.9444113420489941</v>
      </c>
      <c r="E51" s="129">
        <f>(E46/'18년(new)'!E46-1)*100</f>
        <v>5.1731910279371851</v>
      </c>
      <c r="F51" s="129">
        <f>(F46/'18년(new)'!F46-1)*100</f>
        <v>3.8367776433918088</v>
      </c>
      <c r="G51" s="129">
        <f>(G46/'18년(new)'!G46-1)*100</f>
        <v>-1.9813575525812643</v>
      </c>
      <c r="H51" s="129">
        <f>(H46/'18년(new)'!H46-1)*100</f>
        <v>-2.5635590725497814</v>
      </c>
      <c r="I51" s="129">
        <f>(I46/'18년(new)'!I46-1)*100</f>
        <v>-1.8193734752582236</v>
      </c>
      <c r="J51" s="129">
        <f>(J46/'18년(new)'!J46-1)*100</f>
        <v>-2.1251673360107137</v>
      </c>
      <c r="K51" s="129">
        <f>(K46/'18년(new)'!K46-1)*100</f>
        <v>0.77993894087233784</v>
      </c>
      <c r="L51" s="129">
        <f>(L46/'18년(new)'!L46-1)*100</f>
        <v>5.2167776265004573</v>
      </c>
      <c r="M51" s="129">
        <f>(M46/'18년(new)'!M46-1)*100</f>
        <v>-0.75303705785420005</v>
      </c>
      <c r="N51" s="129">
        <f>(N46/'18년(new)'!N46-1)*100</f>
        <v>4.9276660605412248</v>
      </c>
      <c r="O51" s="129">
        <f>(O46/'18년(new)'!O46-1)*100</f>
        <v>3.119450616383701</v>
      </c>
      <c r="P51" s="129">
        <f>(P46/'18년(new)'!P46-1)*100</f>
        <v>0.12382847115852691</v>
      </c>
      <c r="Q51" s="129">
        <f>(Q46/'18년(new)'!Q46-1)*100</f>
        <v>8.8192037973325199</v>
      </c>
      <c r="R51" s="129">
        <f>(R46/'18년(new)'!R46-1)*100</f>
        <v>11.877513545667329</v>
      </c>
      <c r="S51" s="129">
        <f>(S46/'18년(new)'!S46-1)*100</f>
        <v>6.7329767563073073</v>
      </c>
      <c r="T51" s="129">
        <f>(T46/'18년(new)'!T46-1)*100</f>
        <v>4.9589683223234537</v>
      </c>
      <c r="U51" s="129">
        <f>(U46/'18년(new)'!U46-1)*100</f>
        <v>2.8377155803723131</v>
      </c>
    </row>
    <row r="52" spans="1:22" s="104" customFormat="1" ht="20.25" customHeight="1">
      <c r="A52" s="106"/>
      <c r="B52" s="106" t="s">
        <v>186</v>
      </c>
      <c r="C52" s="129">
        <f>(C47/'18년(new)'!C47-1)*100</f>
        <v>-3.1689132302778367</v>
      </c>
      <c r="D52" s="129">
        <f>(D47/'18년(new)'!D47-1)*100</f>
        <v>1.3434973045822085</v>
      </c>
      <c r="E52" s="129">
        <f>(E47/'18년(new)'!E47-1)*100</f>
        <v>-0.73539588658110278</v>
      </c>
      <c r="F52" s="129">
        <f>(F47/'18년(new)'!F47-1)*100</f>
        <v>-0.99571203455485202</v>
      </c>
      <c r="G52" s="129">
        <f>(G47/'18년(new)'!G47-1)*100</f>
        <v>-3.3768556922510351</v>
      </c>
      <c r="H52" s="129">
        <f>(H47/'18년(new)'!H47-1)*100</f>
        <v>-6.9978480126526517</v>
      </c>
      <c r="I52" s="129">
        <f>(I47/'18년(new)'!I47-1)*100</f>
        <v>-8.2250611579233528</v>
      </c>
      <c r="J52" s="129">
        <f>(J47/'18년(new)'!J47-1)*100</f>
        <v>-6.1819721390811377</v>
      </c>
      <c r="K52" s="129">
        <f>(K47/'18년(new)'!K47-1)*100</f>
        <v>-3.6736887490815051</v>
      </c>
      <c r="L52" s="129">
        <f>(L47/'18년(new)'!L47-1)*100</f>
        <v>2.1849475184174461</v>
      </c>
      <c r="M52" s="129">
        <f>(M47/'18년(new)'!M47-1)*100</f>
        <v>-1.855867526542565</v>
      </c>
      <c r="N52" s="129">
        <f>(N47/'18년(new)'!N47-1)*100</f>
        <v>0.35286666465603744</v>
      </c>
      <c r="O52" s="129">
        <f>(O47/'18년(new)'!O47-1)*100</f>
        <v>0.22976108038765819</v>
      </c>
      <c r="P52" s="129">
        <f>(P47/'18년(new)'!P47-1)*100</f>
        <v>5.1698777241348193</v>
      </c>
      <c r="Q52" s="129">
        <f>(Q47/'18년(new)'!Q47-1)*100</f>
        <v>15.376209803309404</v>
      </c>
      <c r="R52" s="129">
        <f>(R47/'18년(new)'!R47-1)*100</f>
        <v>17.435882166110851</v>
      </c>
      <c r="S52" s="129">
        <f>(S47/'18년(new)'!S47-1)*100</f>
        <v>12.435721495368757</v>
      </c>
      <c r="T52" s="129">
        <f>(T47/'18년(new)'!T47-1)*100</f>
        <v>6.3394917696260267</v>
      </c>
      <c r="U52" s="129">
        <f>(U47/'18년(new)'!U47-1)*100</f>
        <v>1.2112437758335926</v>
      </c>
    </row>
    <row r="53" spans="1:22" s="104" customFormat="1" ht="20.25" customHeight="1">
      <c r="A53" s="106"/>
      <c r="B53" s="106" t="s">
        <v>42</v>
      </c>
      <c r="C53" s="129">
        <f>(C48/'18년(new)'!C48-1)*100</f>
        <v>9.0525933327277652</v>
      </c>
      <c r="D53" s="129">
        <f>(D48/'18년(new)'!D48-1)*100</f>
        <v>15.109377293986871</v>
      </c>
      <c r="E53" s="129">
        <f>(E48/'18년(new)'!E48-1)*100</f>
        <v>16.653817881922663</v>
      </c>
      <c r="F53" s="129">
        <f>(F48/'18년(new)'!F48-1)*100</f>
        <v>13.549441328445887</v>
      </c>
      <c r="G53" s="129">
        <f>(G48/'18년(new)'!G48-1)*100</f>
        <v>1.0033946623154932</v>
      </c>
      <c r="H53" s="129">
        <f>(H48/'18년(new)'!H48-1)*100</f>
        <v>6.914195991502714</v>
      </c>
      <c r="I53" s="129">
        <f>(I48/'18년(new)'!I48-1)*100</f>
        <v>11.174005734029269</v>
      </c>
      <c r="J53" s="129">
        <f>(J48/'18년(new)'!J48-1)*100</f>
        <v>6.3991202599681163</v>
      </c>
      <c r="K53" s="129">
        <f>(K48/'18년(new)'!K48-1)*100</f>
        <v>9.9367288141412722</v>
      </c>
      <c r="L53" s="129">
        <f>(L48/'18년(new)'!L48-1)*100</f>
        <v>11.388325402392564</v>
      </c>
      <c r="M53" s="129">
        <f>(M48/'18년(new)'!M48-1)*100</f>
        <v>1.5947560902496161</v>
      </c>
      <c r="N53" s="129">
        <f>(N48/'18년(new)'!N48-1)*100</f>
        <v>14.008341149003245</v>
      </c>
      <c r="O53" s="129">
        <f>(O48/'18년(new)'!O48-1)*100</f>
        <v>9.041916559297313</v>
      </c>
      <c r="P53" s="129">
        <f>(P48/'18년(new)'!P48-1)*100</f>
        <v>-9.2611862643080087</v>
      </c>
      <c r="Q53" s="129">
        <f>(Q48/'18년(new)'!Q48-1)*100</f>
        <v>-3.1967960522787053</v>
      </c>
      <c r="R53" s="129">
        <f>(R48/'18년(new)'!R48-1)*100</f>
        <v>1.4895195696531305</v>
      </c>
      <c r="S53" s="129">
        <f>(S48/'18년(new)'!S48-1)*100</f>
        <v>-3.8383218335172886</v>
      </c>
      <c r="T53" s="129">
        <f>(T48/'18년(new)'!T48-1)*100</f>
        <v>2.2716414020761855</v>
      </c>
      <c r="U53" s="129">
        <f>(U48/'18년(new)'!U48-1)*100</f>
        <v>6.0925268675829258</v>
      </c>
    </row>
    <row r="54" spans="1:22" s="104" customFormat="1" ht="8.25" customHeight="1">
      <c r="A54" s="106"/>
      <c r="B54" s="106"/>
      <c r="C54" s="129"/>
      <c r="D54" s="129"/>
      <c r="E54" s="129"/>
      <c r="F54" s="129"/>
      <c r="G54" s="129"/>
      <c r="H54" s="129"/>
      <c r="I54" s="129"/>
      <c r="J54" s="129"/>
      <c r="K54" s="130"/>
      <c r="L54" s="129"/>
      <c r="M54" s="129"/>
      <c r="N54" s="129"/>
      <c r="O54" s="129"/>
      <c r="P54" s="129"/>
      <c r="Q54" s="129"/>
      <c r="R54" s="129"/>
      <c r="S54" s="129"/>
      <c r="T54" s="130"/>
      <c r="U54" s="130"/>
    </row>
    <row r="55" spans="1:22" s="104" customFormat="1" ht="20.25" customHeight="1">
      <c r="A55" s="106" t="s">
        <v>92</v>
      </c>
      <c r="B55" s="106" t="s">
        <v>39</v>
      </c>
      <c r="C55" s="129">
        <f>(C45/'18년(new)'!R45-1)*100</f>
        <v>8.5715418691864045</v>
      </c>
      <c r="D55" s="129">
        <f>(D45/C45-1)*100</f>
        <v>-17.03616356303187</v>
      </c>
      <c r="E55" s="129">
        <f>(E45/D45-1)*100</f>
        <v>18.503704262732224</v>
      </c>
      <c r="F55" s="129"/>
      <c r="G55" s="129">
        <f>(G45/E45-1)*100</f>
        <v>-2.9608126180822425</v>
      </c>
      <c r="H55" s="129">
        <f>(H45/G45-1)*100</f>
        <v>1.3995154471722504</v>
      </c>
      <c r="I55" s="129">
        <f>(I45/H45-1)*100</f>
        <v>-4.920499654815325</v>
      </c>
      <c r="J55" s="129"/>
      <c r="K55" s="129"/>
      <c r="L55" s="129">
        <f>(L45/I45-1)*100</f>
        <v>1.2547862835748935</v>
      </c>
      <c r="M55" s="129">
        <f>(M45/L45-1)*100</f>
        <v>-3.7171493078315021</v>
      </c>
      <c r="N55" s="129">
        <f>(N45/M45-1)*100</f>
        <v>-0.74071057010857144</v>
      </c>
      <c r="O55" s="129"/>
      <c r="P55" s="129">
        <f t="shared" ref="P55:P58" si="2">(P45/N45-1)*100</f>
        <v>8.465375844866907</v>
      </c>
      <c r="Q55" s="129">
        <f>(Q45/P45-1)*100</f>
        <v>-0.13997730097822236</v>
      </c>
      <c r="R55" s="129">
        <f>(R45/Q45-1)*100</f>
        <v>-1.6138896255364799</v>
      </c>
      <c r="S55" s="129"/>
      <c r="T55" s="129"/>
      <c r="U55" s="129"/>
    </row>
    <row r="56" spans="1:22" s="104" customFormat="1" ht="20.25" customHeight="1">
      <c r="A56" s="106"/>
      <c r="B56" s="106" t="s">
        <v>185</v>
      </c>
      <c r="C56" s="129">
        <f>(C46/'18년(new)'!R46-1)*100</f>
        <v>10.94515782803791</v>
      </c>
      <c r="D56" s="129">
        <f t="shared" ref="D56:E58" si="3">(D46/C46-1)*100</f>
        <v>-11.920857858849587</v>
      </c>
      <c r="E56" s="129">
        <f t="shared" si="3"/>
        <v>14.23297052304231</v>
      </c>
      <c r="F56" s="129"/>
      <c r="G56" s="129">
        <f t="shared" ref="G56:G58" si="4">(G46/E46-1)*100</f>
        <v>-4.9824496368291227</v>
      </c>
      <c r="H56" s="129">
        <f t="shared" ref="H56:I58" si="5">(H46/G46-1)*100</f>
        <v>0.88025163980396393</v>
      </c>
      <c r="I56" s="129">
        <f t="shared" si="5"/>
        <v>-2.2382287537464962</v>
      </c>
      <c r="J56" s="129"/>
      <c r="K56" s="129"/>
      <c r="L56" s="129">
        <f t="shared" ref="L56:L58" si="6">(L46/I46-1)*100</f>
        <v>4.1332888295505077</v>
      </c>
      <c r="M56" s="129">
        <f t="shared" ref="M56:N58" si="7">(M46/L46-1)*100</f>
        <v>-7.7663218001911343</v>
      </c>
      <c r="N56" s="129">
        <f t="shared" si="7"/>
        <v>1.0090934248038863</v>
      </c>
      <c r="O56" s="129"/>
      <c r="P56" s="129">
        <f t="shared" si="2"/>
        <v>8.6986715937689141</v>
      </c>
      <c r="Q56" s="129">
        <f t="shared" ref="Q56:R58" si="8">(Q46/P46-1)*100</f>
        <v>1.0497749226296538</v>
      </c>
      <c r="R56" s="129">
        <f t="shared" si="8"/>
        <v>0.36717150331497805</v>
      </c>
      <c r="S56" s="129"/>
      <c r="T56" s="129"/>
      <c r="U56" s="129"/>
    </row>
    <row r="57" spans="1:22" s="104" customFormat="1" ht="20.25" customHeight="1">
      <c r="A57" s="106"/>
      <c r="B57" s="106" t="s">
        <v>186</v>
      </c>
      <c r="C57" s="129">
        <f>(C47/'18년(new)'!R47-1)*100</f>
        <v>10.729315547085916</v>
      </c>
      <c r="D57" s="129">
        <f t="shared" si="3"/>
        <v>-13.723310804754307</v>
      </c>
      <c r="E57" s="129">
        <f t="shared" si="3"/>
        <v>11.769106096496706</v>
      </c>
      <c r="F57" s="129"/>
      <c r="G57" s="129">
        <f t="shared" si="4"/>
        <v>2.4261015058561153</v>
      </c>
      <c r="H57" s="129">
        <f t="shared" si="5"/>
        <v>-2.3414102913150048</v>
      </c>
      <c r="I57" s="129">
        <f t="shared" si="5"/>
        <v>-5.871201561193196</v>
      </c>
      <c r="J57" s="129"/>
      <c r="K57" s="129"/>
      <c r="L57" s="129">
        <f t="shared" si="6"/>
        <v>8.3175374165778138</v>
      </c>
      <c r="M57" s="129">
        <f t="shared" si="7"/>
        <v>-4.7093887000191348</v>
      </c>
      <c r="N57" s="129">
        <f t="shared" si="7"/>
        <v>-4.522238163558101</v>
      </c>
      <c r="O57" s="129"/>
      <c r="P57" s="129">
        <f t="shared" si="2"/>
        <v>16.751818236460903</v>
      </c>
      <c r="Q57" s="129">
        <f t="shared" si="8"/>
        <v>1.4689730917078592</v>
      </c>
      <c r="R57" s="129">
        <f t="shared" si="8"/>
        <v>5.3274252469215355E-2</v>
      </c>
      <c r="S57" s="129"/>
      <c r="T57" s="129"/>
      <c r="U57" s="129"/>
    </row>
    <row r="58" spans="1:22" s="104" customFormat="1" ht="20.25" customHeight="1">
      <c r="A58" s="106"/>
      <c r="B58" s="106" t="s">
        <v>42</v>
      </c>
      <c r="C58" s="129">
        <f>(C48/'18년(new)'!R48-1)*100</f>
        <v>11.348543869411976</v>
      </c>
      <c r="D58" s="129">
        <f t="shared" si="3"/>
        <v>-8.5710001999067096</v>
      </c>
      <c r="E58" s="129">
        <f t="shared" si="3"/>
        <v>18.554014904433068</v>
      </c>
      <c r="F58" s="129"/>
      <c r="G58" s="129">
        <f t="shared" si="4"/>
        <v>-17.23173393170012</v>
      </c>
      <c r="H58" s="129">
        <f t="shared" si="5"/>
        <v>7.4720540721209261</v>
      </c>
      <c r="I58" s="129">
        <f t="shared" si="5"/>
        <v>4.5163965582777577</v>
      </c>
      <c r="J58" s="129"/>
      <c r="K58" s="129"/>
      <c r="L58" s="129">
        <f t="shared" si="6"/>
        <v>-2.8731071877272973</v>
      </c>
      <c r="M58" s="129">
        <f t="shared" si="7"/>
        <v>-13.474827245804544</v>
      </c>
      <c r="N58" s="129">
        <f>(N48/M48-1)*100</f>
        <v>12.384680449279074</v>
      </c>
      <c r="O58" s="129"/>
      <c r="P58" s="129">
        <f t="shared" si="2"/>
        <v>-5.3716766142159482</v>
      </c>
      <c r="Q58" s="129">
        <f t="shared" si="8"/>
        <v>0.14612311334714079</v>
      </c>
      <c r="R58" s="129">
        <f t="shared" si="8"/>
        <v>1.0527676707976941</v>
      </c>
      <c r="S58" s="129"/>
      <c r="T58" s="129"/>
      <c r="U58" s="129"/>
    </row>
    <row r="59" spans="1:22" ht="20.25" customHeight="1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22"/>
      <c r="U59" s="122"/>
    </row>
    <row r="61" spans="1:22" ht="20.25" customHeight="1">
      <c r="J61" s="109"/>
      <c r="O61" s="109"/>
      <c r="S61" s="109"/>
    </row>
    <row r="62" spans="1:22" ht="20.25" customHeight="1">
      <c r="J62" s="109"/>
      <c r="O62" s="109"/>
      <c r="S62" s="109"/>
    </row>
    <row r="63" spans="1:22" ht="20.25" customHeight="1">
      <c r="J63" s="109"/>
      <c r="O63" s="109"/>
      <c r="S63" s="109"/>
    </row>
    <row r="64" spans="1:22" ht="20.25" customHeight="1">
      <c r="J64" s="109"/>
      <c r="O64" s="109"/>
      <c r="S64" s="109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defaultRowHeight="20.25" customHeight="1"/>
  <cols>
    <col min="1" max="1" width="10.109375" style="87" customWidth="1"/>
    <col min="2" max="2" width="7.6640625" style="87" bestFit="1" customWidth="1"/>
    <col min="3" max="5" width="8.44140625" style="87" customWidth="1"/>
    <col min="6" max="6" width="10.6640625" style="87" customWidth="1"/>
    <col min="7" max="9" width="8.44140625" style="87" customWidth="1"/>
    <col min="10" max="11" width="10.6640625" style="87" customWidth="1"/>
    <col min="12" max="14" width="8.44140625" style="87" customWidth="1"/>
    <col min="15" max="15" width="10.6640625" style="87" customWidth="1"/>
    <col min="16" max="18" width="9" style="87" customWidth="1"/>
    <col min="19" max="21" width="9.77734375" style="87" customWidth="1"/>
    <col min="22" max="16384" width="8.88671875" style="87"/>
  </cols>
  <sheetData>
    <row r="1" spans="1:21" ht="14.25" customHeight="1">
      <c r="F1" s="88"/>
      <c r="J1" s="88"/>
      <c r="K1" s="88"/>
      <c r="O1" s="88"/>
      <c r="S1" s="88"/>
      <c r="T1" s="88"/>
      <c r="U1" s="88"/>
    </row>
    <row r="2" spans="1:21" ht="27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0.25" customHeight="1">
      <c r="F3" s="88"/>
      <c r="J3" s="88"/>
      <c r="K3" s="88"/>
      <c r="O3" s="88"/>
      <c r="S3" s="88"/>
      <c r="U3" s="89" t="s">
        <v>25</v>
      </c>
    </row>
    <row r="4" spans="1:21" ht="30.75" customHeight="1" thickBot="1">
      <c r="A4" s="90" t="s">
        <v>1</v>
      </c>
      <c r="B4" s="91" t="s">
        <v>2</v>
      </c>
      <c r="C4" s="92" t="s">
        <v>242</v>
      </c>
      <c r="D4" s="92" t="s">
        <v>243</v>
      </c>
      <c r="E4" s="92" t="s">
        <v>244</v>
      </c>
      <c r="F4" s="93" t="s">
        <v>245</v>
      </c>
      <c r="G4" s="92" t="s">
        <v>246</v>
      </c>
      <c r="H4" s="92" t="s">
        <v>247</v>
      </c>
      <c r="I4" s="92" t="s">
        <v>248</v>
      </c>
      <c r="J4" s="93" t="s">
        <v>249</v>
      </c>
      <c r="K4" s="93" t="s">
        <v>250</v>
      </c>
      <c r="L4" s="92" t="s">
        <v>251</v>
      </c>
      <c r="M4" s="92" t="s">
        <v>252</v>
      </c>
      <c r="N4" s="92" t="s">
        <v>253</v>
      </c>
      <c r="O4" s="93" t="s">
        <v>254</v>
      </c>
      <c r="P4" s="92" t="s">
        <v>255</v>
      </c>
      <c r="Q4" s="92" t="s">
        <v>259</v>
      </c>
      <c r="R4" s="92" t="s">
        <v>260</v>
      </c>
      <c r="S4" s="93" t="s">
        <v>261</v>
      </c>
      <c r="T4" s="93" t="s">
        <v>262</v>
      </c>
      <c r="U4" s="93" t="s">
        <v>263</v>
      </c>
    </row>
    <row r="5" spans="1:21" ht="27" customHeight="1" thickTop="1">
      <c r="A5" s="94" t="s">
        <v>175</v>
      </c>
      <c r="B5" s="95" t="s">
        <v>9</v>
      </c>
      <c r="C5" s="110">
        <v>16617</v>
      </c>
      <c r="D5" s="110">
        <v>16809</v>
      </c>
      <c r="E5" s="110">
        <v>18476</v>
      </c>
      <c r="F5" s="111">
        <f>SUM(C5:E5)</f>
        <v>51902</v>
      </c>
      <c r="G5" s="110">
        <v>16493</v>
      </c>
      <c r="H5" s="110">
        <v>14899</v>
      </c>
      <c r="I5" s="110">
        <v>15252</v>
      </c>
      <c r="J5" s="111">
        <f>SUM(G5:I5)</f>
        <v>46644</v>
      </c>
      <c r="K5" s="111">
        <f>SUM(J5,F5)</f>
        <v>98546</v>
      </c>
      <c r="L5" s="110">
        <v>17645</v>
      </c>
      <c r="M5" s="110">
        <v>14843</v>
      </c>
      <c r="N5" s="110">
        <v>18878</v>
      </c>
      <c r="O5" s="111">
        <f>SUM(L5:N5)</f>
        <v>51366</v>
      </c>
      <c r="P5" s="110">
        <v>16474</v>
      </c>
      <c r="Q5" s="110">
        <v>17621</v>
      </c>
      <c r="R5" s="110">
        <v>19721</v>
      </c>
      <c r="S5" s="111">
        <f>SUM(P5:R5)</f>
        <v>53816</v>
      </c>
      <c r="T5" s="112">
        <f>SUM(S5,O5)</f>
        <v>105182</v>
      </c>
      <c r="U5" s="112">
        <f>SUM(T5,K5)</f>
        <v>203728</v>
      </c>
    </row>
    <row r="6" spans="1:21" ht="27" customHeight="1">
      <c r="A6" s="96"/>
      <c r="B6" s="97" t="s">
        <v>10</v>
      </c>
      <c r="C6" s="113">
        <v>15681</v>
      </c>
      <c r="D6" s="113">
        <v>15841</v>
      </c>
      <c r="E6" s="113">
        <v>17466</v>
      </c>
      <c r="F6" s="114">
        <f>SUM(C6:E6)</f>
        <v>48988</v>
      </c>
      <c r="G6" s="113">
        <v>16778</v>
      </c>
      <c r="H6" s="113">
        <v>15525</v>
      </c>
      <c r="I6" s="113">
        <v>16945</v>
      </c>
      <c r="J6" s="115">
        <f>SUM(G6:I6)</f>
        <v>49248</v>
      </c>
      <c r="K6" s="114">
        <f>SUM(K7:K8)</f>
        <v>98236</v>
      </c>
      <c r="L6" s="113">
        <v>17673</v>
      </c>
      <c r="M6" s="113">
        <v>15544</v>
      </c>
      <c r="N6" s="113">
        <v>16515</v>
      </c>
      <c r="O6" s="115">
        <f>SUM(L6:N6)</f>
        <v>49732</v>
      </c>
      <c r="P6" s="113">
        <v>17562</v>
      </c>
      <c r="Q6" s="113">
        <v>17980</v>
      </c>
      <c r="R6" s="113">
        <v>19928</v>
      </c>
      <c r="S6" s="115">
        <f>SUM(P6:R6)</f>
        <v>55470</v>
      </c>
      <c r="T6" s="116">
        <f>SUM(S6,O6)</f>
        <v>105202</v>
      </c>
      <c r="U6" s="116">
        <f>SUM(T6,K6)</f>
        <v>203438</v>
      </c>
    </row>
    <row r="7" spans="1:21" ht="27" customHeight="1">
      <c r="A7" s="96"/>
      <c r="B7" s="98" t="s">
        <v>15</v>
      </c>
      <c r="C7" s="110">
        <v>11473</v>
      </c>
      <c r="D7" s="110">
        <v>11953</v>
      </c>
      <c r="E7" s="110">
        <v>12711</v>
      </c>
      <c r="F7" s="111">
        <f>SUM(C7:E7)</f>
        <v>36137</v>
      </c>
      <c r="G7" s="110">
        <v>12372</v>
      </c>
      <c r="H7" s="110">
        <v>10903</v>
      </c>
      <c r="I7" s="110">
        <v>12887</v>
      </c>
      <c r="J7" s="132">
        <f>SUM(G7:I7)</f>
        <v>36162</v>
      </c>
      <c r="K7" s="111">
        <f>SUM(F7+J7)</f>
        <v>72299</v>
      </c>
      <c r="L7" s="110">
        <v>13093</v>
      </c>
      <c r="M7" s="110">
        <v>10972</v>
      </c>
      <c r="N7" s="110">
        <v>11682</v>
      </c>
      <c r="O7" s="111">
        <f>SUM(L7:N7)</f>
        <v>35747</v>
      </c>
      <c r="P7" s="110">
        <v>10972</v>
      </c>
      <c r="Q7" s="110">
        <v>12645</v>
      </c>
      <c r="R7" s="110">
        <v>14931</v>
      </c>
      <c r="S7" s="111">
        <f>SUM(P7:R7)</f>
        <v>38548</v>
      </c>
      <c r="T7" s="117">
        <f>SUM(S7,O7)</f>
        <v>74295</v>
      </c>
      <c r="U7" s="117">
        <f>SUM(T7,K7)</f>
        <v>146594</v>
      </c>
    </row>
    <row r="8" spans="1:21" ht="27" customHeight="1">
      <c r="A8" s="96"/>
      <c r="B8" s="98" t="s">
        <v>16</v>
      </c>
      <c r="C8" s="110">
        <v>4208</v>
      </c>
      <c r="D8" s="110">
        <v>3888</v>
      </c>
      <c r="E8" s="110">
        <v>4755</v>
      </c>
      <c r="F8" s="111">
        <f>SUM(C8:E8)</f>
        <v>12851</v>
      </c>
      <c r="G8" s="110">
        <v>4406</v>
      </c>
      <c r="H8" s="110">
        <v>4622</v>
      </c>
      <c r="I8" s="110">
        <v>4058</v>
      </c>
      <c r="J8" s="111">
        <f>SUM(G8:I8)</f>
        <v>13086</v>
      </c>
      <c r="K8" s="111">
        <f>SUM(F8+J8)</f>
        <v>25937</v>
      </c>
      <c r="L8" s="110">
        <v>4580</v>
      </c>
      <c r="M8" s="110">
        <v>4572</v>
      </c>
      <c r="N8" s="110">
        <v>4833</v>
      </c>
      <c r="O8" s="111">
        <f>SUM(L8:N8)</f>
        <v>13985</v>
      </c>
      <c r="P8" s="110">
        <v>6590</v>
      </c>
      <c r="Q8" s="110">
        <v>5335</v>
      </c>
      <c r="R8" s="110">
        <v>4997</v>
      </c>
      <c r="S8" s="111">
        <f>SUM(P8:R8)</f>
        <v>16922</v>
      </c>
      <c r="T8" s="111">
        <f>SUM(S8,O8)</f>
        <v>30907</v>
      </c>
      <c r="U8" s="111">
        <f>SUM(T8,K8)</f>
        <v>56844</v>
      </c>
    </row>
    <row r="9" spans="1:21" ht="27" customHeight="1" thickBot="1">
      <c r="A9" s="99"/>
      <c r="B9" s="100" t="s">
        <v>11</v>
      </c>
      <c r="C9" s="118">
        <v>16273</v>
      </c>
      <c r="D9" s="118">
        <v>17234</v>
      </c>
      <c r="E9" s="118">
        <v>18240</v>
      </c>
      <c r="F9" s="119">
        <f>E9</f>
        <v>18240</v>
      </c>
      <c r="G9" s="118">
        <v>17951</v>
      </c>
      <c r="H9" s="118">
        <v>17349</v>
      </c>
      <c r="I9" s="118">
        <v>15677</v>
      </c>
      <c r="J9" s="120">
        <f>I9</f>
        <v>15677</v>
      </c>
      <c r="K9" s="120">
        <f>J9</f>
        <v>15677</v>
      </c>
      <c r="L9" s="118">
        <v>15675</v>
      </c>
      <c r="M9" s="118">
        <v>15014</v>
      </c>
      <c r="N9" s="118">
        <v>17415</v>
      </c>
      <c r="O9" s="120">
        <f>N9</f>
        <v>17415</v>
      </c>
      <c r="P9" s="118">
        <v>16343</v>
      </c>
      <c r="Q9" s="118">
        <v>16038</v>
      </c>
      <c r="R9" s="118">
        <v>15868</v>
      </c>
      <c r="S9" s="120">
        <f>R9</f>
        <v>15868</v>
      </c>
      <c r="T9" s="120">
        <f>S9</f>
        <v>15868</v>
      </c>
      <c r="U9" s="119">
        <f>T9</f>
        <v>15868</v>
      </c>
    </row>
    <row r="10" spans="1:21" ht="27" customHeight="1" thickTop="1">
      <c r="A10" s="94" t="s">
        <v>176</v>
      </c>
      <c r="B10" s="95" t="s">
        <v>9</v>
      </c>
      <c r="C10" s="110">
        <v>49035</v>
      </c>
      <c r="D10" s="110">
        <v>47184</v>
      </c>
      <c r="E10" s="110">
        <v>47965</v>
      </c>
      <c r="F10" s="111">
        <f>SUM(C10:E10)</f>
        <v>144184</v>
      </c>
      <c r="G10" s="110">
        <v>43678</v>
      </c>
      <c r="H10" s="110">
        <v>40495</v>
      </c>
      <c r="I10" s="110">
        <v>44458</v>
      </c>
      <c r="J10" s="111">
        <f>SUM(G10:I10)</f>
        <v>128631</v>
      </c>
      <c r="K10" s="111">
        <f>SUM(J10,F10)</f>
        <v>272815</v>
      </c>
      <c r="L10" s="110">
        <v>44562</v>
      </c>
      <c r="M10" s="110">
        <v>39297</v>
      </c>
      <c r="N10" s="110">
        <v>45559</v>
      </c>
      <c r="O10" s="111">
        <f>SUM(L10:N10)</f>
        <v>129418</v>
      </c>
      <c r="P10" s="110">
        <v>44652</v>
      </c>
      <c r="Q10" s="110">
        <v>43270</v>
      </c>
      <c r="R10" s="110">
        <v>43269</v>
      </c>
      <c r="S10" s="111">
        <f>SUM(P10:R10)</f>
        <v>131191</v>
      </c>
      <c r="T10" s="111">
        <f>SUM(S10,O10)</f>
        <v>260609</v>
      </c>
      <c r="U10" s="111">
        <f>SUM(T10,K10)</f>
        <v>533424</v>
      </c>
    </row>
    <row r="11" spans="1:21" ht="27" customHeight="1">
      <c r="A11" s="96"/>
      <c r="B11" s="97" t="s">
        <v>10</v>
      </c>
      <c r="C11" s="113">
        <v>39789</v>
      </c>
      <c r="D11" s="113">
        <v>38632</v>
      </c>
      <c r="E11" s="113">
        <v>40082</v>
      </c>
      <c r="F11" s="114">
        <f>SUM(C11:E11)</f>
        <v>118503</v>
      </c>
      <c r="G11" s="113">
        <v>34353</v>
      </c>
      <c r="H11" s="113">
        <v>34655</v>
      </c>
      <c r="I11" s="113">
        <v>34796</v>
      </c>
      <c r="J11" s="115">
        <f>SUM(G11:I11)</f>
        <v>103804</v>
      </c>
      <c r="K11" s="114">
        <f>SUM(K12:K13)</f>
        <v>222307</v>
      </c>
      <c r="L11" s="113">
        <v>37177</v>
      </c>
      <c r="M11" s="113">
        <v>30693</v>
      </c>
      <c r="N11" s="113">
        <v>34062</v>
      </c>
      <c r="O11" s="115">
        <f>SUM(L11:N11)</f>
        <v>101932</v>
      </c>
      <c r="P11" s="113">
        <v>36725</v>
      </c>
      <c r="Q11" s="113">
        <v>37783</v>
      </c>
      <c r="R11" s="113">
        <v>36707</v>
      </c>
      <c r="S11" s="114">
        <f>SUM(S12:S13)</f>
        <v>111215</v>
      </c>
      <c r="T11" s="115">
        <f>SUM(S11,O11)</f>
        <v>213147</v>
      </c>
      <c r="U11" s="115">
        <f>SUM(T11,K11)</f>
        <v>435454</v>
      </c>
    </row>
    <row r="12" spans="1:21" ht="27" customHeight="1">
      <c r="A12" s="96"/>
      <c r="B12" s="98" t="s">
        <v>15</v>
      </c>
      <c r="C12" s="110">
        <v>33302</v>
      </c>
      <c r="D12" s="110">
        <v>31893</v>
      </c>
      <c r="E12" s="110">
        <v>32706</v>
      </c>
      <c r="F12" s="111">
        <f>SUM(C12:E12)</f>
        <v>97901</v>
      </c>
      <c r="G12" s="110">
        <v>31292</v>
      </c>
      <c r="H12" s="110">
        <v>30884</v>
      </c>
      <c r="I12" s="110">
        <v>30252</v>
      </c>
      <c r="J12" s="111">
        <f>SUM(G12:I12)</f>
        <v>92428</v>
      </c>
      <c r="K12" s="111">
        <f>SUM(F12+J12)</f>
        <v>190329</v>
      </c>
      <c r="L12" s="110">
        <v>32250</v>
      </c>
      <c r="M12" s="110">
        <v>26731</v>
      </c>
      <c r="N12" s="110">
        <v>28759</v>
      </c>
      <c r="O12" s="111">
        <f>SUM(L12:N12)</f>
        <v>87740</v>
      </c>
      <c r="P12" s="110">
        <v>31482</v>
      </c>
      <c r="Q12" s="110">
        <v>32784</v>
      </c>
      <c r="R12" s="110">
        <v>32180</v>
      </c>
      <c r="S12" s="111">
        <f>SUM(P12:R12)</f>
        <v>96446</v>
      </c>
      <c r="T12" s="111">
        <f>SUM(S12,O12)</f>
        <v>184186</v>
      </c>
      <c r="U12" s="111">
        <f>SUM(T12,K12)</f>
        <v>374515</v>
      </c>
    </row>
    <row r="13" spans="1:21" ht="27" customHeight="1">
      <c r="A13" s="96"/>
      <c r="B13" s="98" t="s">
        <v>16</v>
      </c>
      <c r="C13" s="110">
        <v>6487</v>
      </c>
      <c r="D13" s="110">
        <v>6739</v>
      </c>
      <c r="E13" s="110">
        <v>7376</v>
      </c>
      <c r="F13" s="111">
        <f>SUM(C13:E13)</f>
        <v>20602</v>
      </c>
      <c r="G13" s="110">
        <v>3061</v>
      </c>
      <c r="H13" s="110">
        <v>3771</v>
      </c>
      <c r="I13" s="110">
        <v>4544</v>
      </c>
      <c r="J13" s="111">
        <f>SUM(G13:I13)</f>
        <v>11376</v>
      </c>
      <c r="K13" s="111">
        <f>SUM(F13+J13)</f>
        <v>31978</v>
      </c>
      <c r="L13" s="110">
        <v>4927</v>
      </c>
      <c r="M13" s="110">
        <v>3962</v>
      </c>
      <c r="N13" s="110">
        <v>5303</v>
      </c>
      <c r="O13" s="111">
        <f>SUM(L13:N13)</f>
        <v>14192</v>
      </c>
      <c r="P13" s="110">
        <v>5243</v>
      </c>
      <c r="Q13" s="110">
        <v>4999</v>
      </c>
      <c r="R13" s="110">
        <v>4527</v>
      </c>
      <c r="S13" s="111">
        <f>SUM(P13:R13)</f>
        <v>14769</v>
      </c>
      <c r="T13" s="111">
        <f>SUM(S13,O13)</f>
        <v>28961</v>
      </c>
      <c r="U13" s="111">
        <f>SUM(T13,K13)</f>
        <v>60939</v>
      </c>
    </row>
    <row r="14" spans="1:21" ht="27" customHeight="1" thickBot="1">
      <c r="A14" s="99"/>
      <c r="B14" s="100" t="s">
        <v>11</v>
      </c>
      <c r="C14" s="118">
        <v>10478</v>
      </c>
      <c r="D14" s="118">
        <v>10674</v>
      </c>
      <c r="E14" s="118">
        <v>10585</v>
      </c>
      <c r="F14" s="119">
        <f>E14</f>
        <v>10585</v>
      </c>
      <c r="G14" s="118">
        <v>12413</v>
      </c>
      <c r="H14" s="118">
        <v>11118</v>
      </c>
      <c r="I14" s="118">
        <v>12999</v>
      </c>
      <c r="J14" s="120">
        <f>I14</f>
        <v>12999</v>
      </c>
      <c r="K14" s="119">
        <f>SUM(F14+J14)</f>
        <v>23584</v>
      </c>
      <c r="L14" s="118">
        <v>13051</v>
      </c>
      <c r="M14" s="118">
        <v>13067</v>
      </c>
      <c r="N14" s="118">
        <v>16262</v>
      </c>
      <c r="O14" s="120">
        <f>N14</f>
        <v>16262</v>
      </c>
      <c r="P14" s="118">
        <v>16058</v>
      </c>
      <c r="Q14" s="118">
        <v>13932</v>
      </c>
      <c r="R14" s="118">
        <v>12871</v>
      </c>
      <c r="S14" s="120">
        <f>R14</f>
        <v>12871</v>
      </c>
      <c r="T14" s="120">
        <f>S14</f>
        <v>12871</v>
      </c>
      <c r="U14" s="119">
        <f>T14</f>
        <v>12871</v>
      </c>
    </row>
    <row r="15" spans="1:21" ht="27" customHeight="1" thickTop="1">
      <c r="A15" s="94" t="s">
        <v>177</v>
      </c>
      <c r="B15" s="95" t="s">
        <v>9</v>
      </c>
      <c r="C15" s="110">
        <v>7341</v>
      </c>
      <c r="D15" s="110">
        <v>8310</v>
      </c>
      <c r="E15" s="110">
        <v>9610</v>
      </c>
      <c r="F15" s="111">
        <f>SUM(C15:E15)</f>
        <v>25261</v>
      </c>
      <c r="G15" s="110">
        <v>8612</v>
      </c>
      <c r="H15" s="110">
        <v>8506</v>
      </c>
      <c r="I15" s="110">
        <v>8841</v>
      </c>
      <c r="J15" s="111">
        <f>SUM(G15:I15)</f>
        <v>25959</v>
      </c>
      <c r="K15" s="117">
        <f>SUM(J15,F15)</f>
        <v>51220</v>
      </c>
      <c r="L15" s="110">
        <v>8868</v>
      </c>
      <c r="M15" s="110">
        <v>5283</v>
      </c>
      <c r="N15" s="110">
        <v>8478</v>
      </c>
      <c r="O15" s="111">
        <f>SUM(L15:N15)</f>
        <v>22629</v>
      </c>
      <c r="P15" s="110">
        <v>7526</v>
      </c>
      <c r="Q15" s="110">
        <v>8157</v>
      </c>
      <c r="R15" s="110">
        <v>8162</v>
      </c>
      <c r="S15" s="111">
        <f>SUM(P15:R15)</f>
        <v>23845</v>
      </c>
      <c r="T15" s="111">
        <f>SUM(S15,O15)</f>
        <v>46474</v>
      </c>
      <c r="U15" s="111">
        <f>SUM(T15,K15)</f>
        <v>97694</v>
      </c>
    </row>
    <row r="16" spans="1:21" ht="27" customHeight="1">
      <c r="A16" s="94"/>
      <c r="B16" s="97" t="s">
        <v>10</v>
      </c>
      <c r="C16" s="113">
        <v>7356</v>
      </c>
      <c r="D16" s="113">
        <v>7899</v>
      </c>
      <c r="E16" s="113">
        <v>9096</v>
      </c>
      <c r="F16" s="114">
        <f>SUM(C16:E16)</f>
        <v>24351</v>
      </c>
      <c r="G16" s="113">
        <v>8403</v>
      </c>
      <c r="H16" s="113">
        <v>9551</v>
      </c>
      <c r="I16" s="113">
        <v>9689</v>
      </c>
      <c r="J16" s="115">
        <f>SUM(G16:I16)</f>
        <v>27643</v>
      </c>
      <c r="K16" s="116">
        <f>SUM(J16,F16)</f>
        <v>51994</v>
      </c>
      <c r="L16" s="113">
        <v>9394</v>
      </c>
      <c r="M16" s="113">
        <v>5661</v>
      </c>
      <c r="N16" s="113">
        <v>7627</v>
      </c>
      <c r="O16" s="115">
        <f>SUM(L16:N16)</f>
        <v>22682</v>
      </c>
      <c r="P16" s="113">
        <v>6588</v>
      </c>
      <c r="Q16" s="113">
        <v>8620</v>
      </c>
      <c r="R16" s="113">
        <v>8859</v>
      </c>
      <c r="S16" s="114">
        <f>SUM(S17:S18)</f>
        <v>24067</v>
      </c>
      <c r="T16" s="115">
        <f>SUM(S16,O16)</f>
        <v>46749</v>
      </c>
      <c r="U16" s="115">
        <f>SUM(T16,K16)</f>
        <v>98743</v>
      </c>
    </row>
    <row r="17" spans="1:21" ht="27" customHeight="1">
      <c r="A17" s="96"/>
      <c r="B17" s="98" t="s">
        <v>15</v>
      </c>
      <c r="C17" s="110">
        <v>4115</v>
      </c>
      <c r="D17" s="110">
        <v>4027</v>
      </c>
      <c r="E17" s="110">
        <v>4805</v>
      </c>
      <c r="F17" s="111">
        <f>SUM(C17:E17)</f>
        <v>12947</v>
      </c>
      <c r="G17" s="110">
        <v>4770</v>
      </c>
      <c r="H17" s="110">
        <v>6402</v>
      </c>
      <c r="I17" s="110">
        <v>6618</v>
      </c>
      <c r="J17" s="111">
        <f>SUM(G17:I17)</f>
        <v>17790</v>
      </c>
      <c r="K17" s="111">
        <f>SUM(F17+J17)</f>
        <v>30737</v>
      </c>
      <c r="L17" s="110">
        <v>5868</v>
      </c>
      <c r="M17" s="110">
        <v>3148</v>
      </c>
      <c r="N17" s="110">
        <v>4442</v>
      </c>
      <c r="O17" s="111">
        <f>SUM(L17:N17)</f>
        <v>13458</v>
      </c>
      <c r="P17" s="110">
        <v>3227</v>
      </c>
      <c r="Q17" s="110">
        <v>4982</v>
      </c>
      <c r="R17" s="110">
        <v>4930</v>
      </c>
      <c r="S17" s="111">
        <f>SUM(P17:R17)</f>
        <v>13139</v>
      </c>
      <c r="T17" s="111">
        <f>SUM(S17,O17)</f>
        <v>26597</v>
      </c>
      <c r="U17" s="111">
        <f>SUM(T17,K17)</f>
        <v>57334</v>
      </c>
    </row>
    <row r="18" spans="1:21" ht="27" customHeight="1">
      <c r="A18" s="96"/>
      <c r="B18" s="98" t="s">
        <v>16</v>
      </c>
      <c r="C18" s="110">
        <v>3241</v>
      </c>
      <c r="D18" s="110">
        <v>3872</v>
      </c>
      <c r="E18" s="110">
        <v>4291</v>
      </c>
      <c r="F18" s="111">
        <f>SUM(C18:E18)</f>
        <v>11404</v>
      </c>
      <c r="G18" s="110">
        <v>3633</v>
      </c>
      <c r="H18" s="110">
        <v>3149</v>
      </c>
      <c r="I18" s="110">
        <v>3071</v>
      </c>
      <c r="J18" s="111">
        <f>SUM(G18:I18)</f>
        <v>9853</v>
      </c>
      <c r="K18" s="111">
        <f>SUM(F18+J18)</f>
        <v>21257</v>
      </c>
      <c r="L18" s="110">
        <v>3526</v>
      </c>
      <c r="M18" s="110">
        <v>2513</v>
      </c>
      <c r="N18" s="110">
        <v>3185</v>
      </c>
      <c r="O18" s="111">
        <f>SUM(L18:N18)</f>
        <v>9224</v>
      </c>
      <c r="P18" s="110">
        <v>3361</v>
      </c>
      <c r="Q18" s="110">
        <v>3638</v>
      </c>
      <c r="R18" s="110">
        <v>3929</v>
      </c>
      <c r="S18" s="111">
        <f>SUM(P18:R18)</f>
        <v>10928</v>
      </c>
      <c r="T18" s="111">
        <f>SUM(S18,O18)</f>
        <v>20152</v>
      </c>
      <c r="U18" s="111">
        <f>SUM(T18,K18)</f>
        <v>41409</v>
      </c>
    </row>
    <row r="19" spans="1:21" ht="27" customHeight="1" thickBot="1">
      <c r="A19" s="99"/>
      <c r="B19" s="100" t="s">
        <v>11</v>
      </c>
      <c r="C19" s="118">
        <v>8703</v>
      </c>
      <c r="D19" s="118">
        <v>9087</v>
      </c>
      <c r="E19" s="118">
        <v>9579</v>
      </c>
      <c r="F19" s="119">
        <f>E19</f>
        <v>9579</v>
      </c>
      <c r="G19" s="118">
        <v>9971</v>
      </c>
      <c r="H19" s="118">
        <v>8957</v>
      </c>
      <c r="I19" s="118">
        <v>8200</v>
      </c>
      <c r="J19" s="120">
        <f>I19</f>
        <v>8200</v>
      </c>
      <c r="K19" s="119">
        <f>SUM(F19+J19)</f>
        <v>17779</v>
      </c>
      <c r="L19" s="118">
        <v>7872</v>
      </c>
      <c r="M19" s="118">
        <v>7585</v>
      </c>
      <c r="N19" s="118">
        <v>8634</v>
      </c>
      <c r="O19" s="120">
        <f>N19</f>
        <v>8634</v>
      </c>
      <c r="P19" s="118">
        <v>9774</v>
      </c>
      <c r="Q19" s="118">
        <v>9459</v>
      </c>
      <c r="R19" s="118">
        <v>8870</v>
      </c>
      <c r="S19" s="120">
        <f>R19</f>
        <v>8870</v>
      </c>
      <c r="T19" s="120">
        <f>S19</f>
        <v>8870</v>
      </c>
      <c r="U19" s="119">
        <f>T19</f>
        <v>8870</v>
      </c>
    </row>
    <row r="20" spans="1:21" ht="27" customHeight="1" thickTop="1">
      <c r="A20" s="94" t="s">
        <v>178</v>
      </c>
      <c r="B20" s="95" t="s">
        <v>9</v>
      </c>
      <c r="C20" s="110">
        <v>11675</v>
      </c>
      <c r="D20" s="110">
        <v>12104</v>
      </c>
      <c r="E20" s="110">
        <v>12678</v>
      </c>
      <c r="F20" s="111">
        <f>SUM(C20:E20)</f>
        <v>36457</v>
      </c>
      <c r="G20" s="110">
        <v>10974</v>
      </c>
      <c r="H20" s="110">
        <v>10870</v>
      </c>
      <c r="I20" s="110">
        <v>11295</v>
      </c>
      <c r="J20" s="111">
        <f>SUM(G20:I20)</f>
        <v>33139</v>
      </c>
      <c r="K20" s="111">
        <f>SUM(J20,F20)</f>
        <v>69596</v>
      </c>
      <c r="L20" s="110">
        <v>11012</v>
      </c>
      <c r="M20" s="110">
        <v>9323</v>
      </c>
      <c r="N20" s="110">
        <v>11170</v>
      </c>
      <c r="O20" s="111">
        <f>SUM(L20:N20)</f>
        <v>31505</v>
      </c>
      <c r="P20" s="110">
        <v>10797</v>
      </c>
      <c r="Q20" s="110">
        <v>12031</v>
      </c>
      <c r="R20" s="110">
        <v>12794</v>
      </c>
      <c r="S20" s="111">
        <f>SUM(P20:R20)</f>
        <v>35622</v>
      </c>
      <c r="T20" s="111">
        <f>SUM(S20,O20)</f>
        <v>67127</v>
      </c>
      <c r="U20" s="111">
        <f>SUM(T20,K20)</f>
        <v>136723</v>
      </c>
    </row>
    <row r="21" spans="1:21" ht="27" customHeight="1">
      <c r="A21" s="94" t="s">
        <v>179</v>
      </c>
      <c r="B21" s="97" t="s">
        <v>10</v>
      </c>
      <c r="C21" s="113">
        <v>10288</v>
      </c>
      <c r="D21" s="113">
        <v>10955</v>
      </c>
      <c r="E21" s="113">
        <v>11287</v>
      </c>
      <c r="F21" s="114">
        <f>SUM(C21:E21)</f>
        <v>32530</v>
      </c>
      <c r="G21" s="113">
        <v>10610</v>
      </c>
      <c r="H21" s="113">
        <v>10484</v>
      </c>
      <c r="I21" s="113">
        <v>10791</v>
      </c>
      <c r="J21" s="115">
        <f>SUM(G21:I21)</f>
        <v>31885</v>
      </c>
      <c r="K21" s="115">
        <f>SUM(J21,F21)</f>
        <v>64415</v>
      </c>
      <c r="L21" s="113">
        <v>10288</v>
      </c>
      <c r="M21" s="113">
        <v>9528</v>
      </c>
      <c r="N21" s="113">
        <v>11461</v>
      </c>
      <c r="O21" s="115">
        <f>SUM(L21:N21)</f>
        <v>31277</v>
      </c>
      <c r="P21" s="113">
        <v>10093</v>
      </c>
      <c r="Q21" s="113">
        <v>12262</v>
      </c>
      <c r="R21" s="113">
        <v>12378</v>
      </c>
      <c r="S21" s="115">
        <f>SUM(P21:R21)</f>
        <v>34733</v>
      </c>
      <c r="T21" s="115">
        <f>SUM(S21,O21)</f>
        <v>66010</v>
      </c>
      <c r="U21" s="115">
        <f>SUM(T21,K21)</f>
        <v>130425</v>
      </c>
    </row>
    <row r="22" spans="1:21" ht="27" customHeight="1">
      <c r="A22" s="96"/>
      <c r="B22" s="98" t="s">
        <v>15</v>
      </c>
      <c r="C22" s="110">
        <v>9177</v>
      </c>
      <c r="D22" s="110">
        <v>9699</v>
      </c>
      <c r="E22" s="110">
        <v>9678</v>
      </c>
      <c r="F22" s="111">
        <f>SUM(C22:E22)</f>
        <v>28554</v>
      </c>
      <c r="G22" s="110">
        <v>9635</v>
      </c>
      <c r="H22" s="110">
        <v>9647</v>
      </c>
      <c r="I22" s="110">
        <v>9972</v>
      </c>
      <c r="J22" s="111">
        <f>SUM(G22:I22)</f>
        <v>29254</v>
      </c>
      <c r="K22" s="111">
        <f>SUM(J22,F22)</f>
        <v>57808</v>
      </c>
      <c r="L22" s="110">
        <v>9211</v>
      </c>
      <c r="M22" s="110">
        <v>8720</v>
      </c>
      <c r="N22" s="110">
        <v>9840</v>
      </c>
      <c r="O22" s="111">
        <f>SUM(L22:N22)</f>
        <v>27771</v>
      </c>
      <c r="P22" s="110">
        <v>8858</v>
      </c>
      <c r="Q22" s="110">
        <v>10727</v>
      </c>
      <c r="R22" s="110">
        <v>11231</v>
      </c>
      <c r="S22" s="111">
        <f>SUM(P22:R22)</f>
        <v>30816</v>
      </c>
      <c r="T22" s="111">
        <f>SUM(S22,O22)</f>
        <v>58587</v>
      </c>
      <c r="U22" s="111">
        <f>SUM(T22,K22)</f>
        <v>116395</v>
      </c>
    </row>
    <row r="23" spans="1:21" ht="27" customHeight="1">
      <c r="A23" s="96"/>
      <c r="B23" s="98" t="s">
        <v>16</v>
      </c>
      <c r="C23" s="110">
        <v>1111</v>
      </c>
      <c r="D23" s="110">
        <v>1256</v>
      </c>
      <c r="E23" s="110">
        <v>1609</v>
      </c>
      <c r="F23" s="111">
        <f>SUM(C23:E23)</f>
        <v>3976</v>
      </c>
      <c r="G23" s="110">
        <v>975</v>
      </c>
      <c r="H23" s="110">
        <v>837</v>
      </c>
      <c r="I23" s="110">
        <v>819</v>
      </c>
      <c r="J23" s="111">
        <f>SUM(G23:I23)</f>
        <v>2631</v>
      </c>
      <c r="K23" s="111">
        <f>SUM(J23,F23)</f>
        <v>6607</v>
      </c>
      <c r="L23" s="110">
        <v>1077</v>
      </c>
      <c r="M23" s="110">
        <v>808</v>
      </c>
      <c r="N23" s="110">
        <v>1621</v>
      </c>
      <c r="O23" s="111">
        <f>SUM(L23:N23)</f>
        <v>3506</v>
      </c>
      <c r="P23" s="110">
        <v>1235</v>
      </c>
      <c r="Q23" s="110">
        <v>1535</v>
      </c>
      <c r="R23" s="110">
        <v>1147</v>
      </c>
      <c r="S23" s="111">
        <f>SUM(P23:R23)</f>
        <v>3917</v>
      </c>
      <c r="T23" s="111">
        <f>SUM(S23,O23)</f>
        <v>7423</v>
      </c>
      <c r="U23" s="111">
        <f>SUM(T23,K23)</f>
        <v>14030</v>
      </c>
    </row>
    <row r="24" spans="1:21" ht="27" customHeight="1" thickBot="1">
      <c r="A24" s="101"/>
      <c r="B24" s="100" t="s">
        <v>11</v>
      </c>
      <c r="C24" s="118">
        <v>10651</v>
      </c>
      <c r="D24" s="118">
        <v>10125</v>
      </c>
      <c r="E24" s="118">
        <v>11161</v>
      </c>
      <c r="F24" s="119">
        <f>E24</f>
        <v>11161</v>
      </c>
      <c r="G24" s="118">
        <v>11107</v>
      </c>
      <c r="H24" s="118">
        <v>11110</v>
      </c>
      <c r="I24" s="118">
        <v>11112</v>
      </c>
      <c r="J24" s="120">
        <f>I24</f>
        <v>11112</v>
      </c>
      <c r="K24" s="119">
        <f>SUM(F24+J24)</f>
        <v>22273</v>
      </c>
      <c r="L24" s="118">
        <v>11409</v>
      </c>
      <c r="M24" s="118">
        <v>10908</v>
      </c>
      <c r="N24" s="118">
        <v>10068</v>
      </c>
      <c r="O24" s="120">
        <f>N24</f>
        <v>10068</v>
      </c>
      <c r="P24" s="118">
        <v>10270</v>
      </c>
      <c r="Q24" s="118">
        <v>11185</v>
      </c>
      <c r="R24" s="118">
        <v>10014</v>
      </c>
      <c r="S24" s="120">
        <f>R24</f>
        <v>10014</v>
      </c>
      <c r="T24" s="120">
        <f>S24</f>
        <v>10014</v>
      </c>
      <c r="U24" s="119">
        <f>T24</f>
        <v>10014</v>
      </c>
    </row>
    <row r="25" spans="1:21" ht="27" customHeight="1" thickTop="1">
      <c r="A25" s="94" t="s">
        <v>180</v>
      </c>
      <c r="B25" s="95" t="s">
        <v>9</v>
      </c>
      <c r="C25" s="110">
        <v>3510</v>
      </c>
      <c r="D25" s="110">
        <v>2643</v>
      </c>
      <c r="E25" s="110">
        <v>2735</v>
      </c>
      <c r="F25" s="111">
        <f>SUM(C25:E25)</f>
        <v>8888</v>
      </c>
      <c r="G25" s="110">
        <v>3007</v>
      </c>
      <c r="H25" s="110">
        <v>2430</v>
      </c>
      <c r="I25" s="110">
        <v>2821</v>
      </c>
      <c r="J25" s="111">
        <f>SUM(G25:I25)</f>
        <v>8258</v>
      </c>
      <c r="K25" s="111">
        <f>SUM(J25,F25)</f>
        <v>17146</v>
      </c>
      <c r="L25" s="110">
        <v>2774</v>
      </c>
      <c r="M25" s="110">
        <v>1834</v>
      </c>
      <c r="N25" s="110">
        <v>2350</v>
      </c>
      <c r="O25" s="111">
        <f>SUM(L25:N25)</f>
        <v>6958</v>
      </c>
      <c r="P25" s="110">
        <v>2147</v>
      </c>
      <c r="Q25" s="110">
        <v>1731</v>
      </c>
      <c r="R25" s="110">
        <v>2678</v>
      </c>
      <c r="S25" s="111">
        <f>SUM(P25:R25)</f>
        <v>6556</v>
      </c>
      <c r="T25" s="111">
        <f>SUM(S25,O25)</f>
        <v>13514</v>
      </c>
      <c r="U25" s="111">
        <f>SUM(T25,K25)</f>
        <v>30660</v>
      </c>
    </row>
    <row r="26" spans="1:21" ht="27" customHeight="1">
      <c r="A26" s="96"/>
      <c r="B26" s="97" t="s">
        <v>10</v>
      </c>
      <c r="C26" s="113">
        <v>2942</v>
      </c>
      <c r="D26" s="113">
        <v>2683</v>
      </c>
      <c r="E26" s="113">
        <v>2615</v>
      </c>
      <c r="F26" s="114">
        <f>SUM(C26:E26)</f>
        <v>8240</v>
      </c>
      <c r="G26" s="113">
        <v>2616</v>
      </c>
      <c r="H26" s="113">
        <v>2310</v>
      </c>
      <c r="I26" s="113">
        <v>2299</v>
      </c>
      <c r="J26" s="115">
        <f>SUM(G26:I26)</f>
        <v>7225</v>
      </c>
      <c r="K26" s="114">
        <f>SUM(K27:K28)</f>
        <v>15465</v>
      </c>
      <c r="L26" s="113">
        <v>2204</v>
      </c>
      <c r="M26" s="113">
        <v>2010</v>
      </c>
      <c r="N26" s="113">
        <v>1935</v>
      </c>
      <c r="O26" s="115">
        <f>SUM(L26:N26)</f>
        <v>6149</v>
      </c>
      <c r="P26" s="113">
        <v>1661</v>
      </c>
      <c r="Q26" s="113">
        <v>1985</v>
      </c>
      <c r="R26" s="113">
        <v>2547</v>
      </c>
      <c r="S26" s="114">
        <f>SUM(S27:S28)</f>
        <v>6193</v>
      </c>
      <c r="T26" s="115">
        <f>SUM(S26,O26)</f>
        <v>12342</v>
      </c>
      <c r="U26" s="115">
        <f>SUM(T26,K26)</f>
        <v>27807</v>
      </c>
    </row>
    <row r="27" spans="1:21" ht="27" customHeight="1">
      <c r="A27" s="96"/>
      <c r="B27" s="98" t="s">
        <v>15</v>
      </c>
      <c r="C27" s="110">
        <v>2603</v>
      </c>
      <c r="D27" s="110">
        <v>2281</v>
      </c>
      <c r="E27" s="110">
        <v>2516</v>
      </c>
      <c r="F27" s="111">
        <f>SUM(C27:E27)</f>
        <v>7400</v>
      </c>
      <c r="G27" s="110">
        <v>2452</v>
      </c>
      <c r="H27" s="110">
        <v>2178</v>
      </c>
      <c r="I27" s="110">
        <v>2188</v>
      </c>
      <c r="J27" s="111">
        <f>SUM(G27:I27)</f>
        <v>6818</v>
      </c>
      <c r="K27" s="111">
        <f>SUM(F27+J27)</f>
        <v>14218</v>
      </c>
      <c r="L27" s="110">
        <v>2129</v>
      </c>
      <c r="M27" s="110">
        <v>1946</v>
      </c>
      <c r="N27" s="110">
        <v>1783</v>
      </c>
      <c r="O27" s="111">
        <f>SUM(L27:N27)</f>
        <v>5858</v>
      </c>
      <c r="P27" s="110">
        <v>1548</v>
      </c>
      <c r="Q27" s="110">
        <v>1763</v>
      </c>
      <c r="R27" s="110">
        <v>2205</v>
      </c>
      <c r="S27" s="111">
        <f>SUM(P27:R27)</f>
        <v>5516</v>
      </c>
      <c r="T27" s="111">
        <f>SUM(S27,O27)</f>
        <v>11374</v>
      </c>
      <c r="U27" s="111">
        <f>SUM(T27,K27)</f>
        <v>25592</v>
      </c>
    </row>
    <row r="28" spans="1:21" ht="27" customHeight="1">
      <c r="A28" s="96"/>
      <c r="B28" s="98" t="s">
        <v>16</v>
      </c>
      <c r="C28" s="110">
        <v>339</v>
      </c>
      <c r="D28" s="110">
        <v>402</v>
      </c>
      <c r="E28" s="110">
        <v>99</v>
      </c>
      <c r="F28" s="111">
        <f>SUM(C28:E28)</f>
        <v>840</v>
      </c>
      <c r="G28" s="110">
        <v>164</v>
      </c>
      <c r="H28" s="110">
        <v>132</v>
      </c>
      <c r="I28" s="110">
        <v>111</v>
      </c>
      <c r="J28" s="111">
        <f>SUM(G28:I28)</f>
        <v>407</v>
      </c>
      <c r="K28" s="111">
        <f>SUM(F28+J28)</f>
        <v>1247</v>
      </c>
      <c r="L28" s="110">
        <v>75</v>
      </c>
      <c r="M28" s="110">
        <v>64</v>
      </c>
      <c r="N28" s="110">
        <v>152</v>
      </c>
      <c r="O28" s="111">
        <f>SUM(L28:N28)</f>
        <v>291</v>
      </c>
      <c r="P28" s="110">
        <v>113</v>
      </c>
      <c r="Q28" s="110">
        <v>222</v>
      </c>
      <c r="R28" s="110">
        <v>342</v>
      </c>
      <c r="S28" s="111">
        <f>SUM(P28:R28)</f>
        <v>677</v>
      </c>
      <c r="T28" s="111">
        <f>SUM(S28,O28)</f>
        <v>968</v>
      </c>
      <c r="U28" s="111">
        <f>SUM(T28,K28)</f>
        <v>2215</v>
      </c>
    </row>
    <row r="29" spans="1:21" ht="27" customHeight="1" thickBot="1">
      <c r="A29" s="99"/>
      <c r="B29" s="100" t="s">
        <v>11</v>
      </c>
      <c r="C29" s="118">
        <v>1632</v>
      </c>
      <c r="D29" s="118">
        <v>1458</v>
      </c>
      <c r="E29" s="118">
        <v>1316</v>
      </c>
      <c r="F29" s="119">
        <f>E29</f>
        <v>1316</v>
      </c>
      <c r="G29" s="118">
        <v>1407</v>
      </c>
      <c r="H29" s="118">
        <v>1290</v>
      </c>
      <c r="I29" s="118">
        <v>1365</v>
      </c>
      <c r="J29" s="120">
        <f>I29</f>
        <v>1365</v>
      </c>
      <c r="K29" s="119">
        <f>SUM(F29+J29)</f>
        <v>2681</v>
      </c>
      <c r="L29" s="118">
        <v>1560</v>
      </c>
      <c r="M29" s="118">
        <v>1132</v>
      </c>
      <c r="N29" s="118">
        <v>1354</v>
      </c>
      <c r="O29" s="120">
        <f>N29</f>
        <v>1354</v>
      </c>
      <c r="P29" s="118">
        <v>2556</v>
      </c>
      <c r="Q29" s="118">
        <v>2331</v>
      </c>
      <c r="R29" s="118">
        <v>2409</v>
      </c>
      <c r="S29" s="120">
        <f>R29</f>
        <v>2409</v>
      </c>
      <c r="T29" s="120">
        <f>S29</f>
        <v>2409</v>
      </c>
      <c r="U29" s="119">
        <f>T29</f>
        <v>2409</v>
      </c>
    </row>
    <row r="30" spans="1:21" ht="27" customHeight="1" thickTop="1">
      <c r="A30" s="94" t="s">
        <v>181</v>
      </c>
      <c r="B30" s="95" t="s">
        <v>9</v>
      </c>
      <c r="C30" s="110">
        <v>84455</v>
      </c>
      <c r="D30" s="110">
        <v>87461</v>
      </c>
      <c r="E30" s="110">
        <v>90658</v>
      </c>
      <c r="F30" s="111">
        <f>SUM(C30:E30)</f>
        <v>262574</v>
      </c>
      <c r="G30" s="110">
        <v>90830</v>
      </c>
      <c r="H30" s="110">
        <v>81817</v>
      </c>
      <c r="I30" s="110">
        <v>81100</v>
      </c>
      <c r="J30" s="111">
        <f>SUM(G30:I30)</f>
        <v>253747</v>
      </c>
      <c r="K30" s="111">
        <f>SUM(J30,F30)</f>
        <v>516321</v>
      </c>
      <c r="L30" s="110">
        <v>88214</v>
      </c>
      <c r="M30" s="110">
        <v>83641</v>
      </c>
      <c r="N30" s="110">
        <v>87533</v>
      </c>
      <c r="O30" s="111">
        <f>SUM(L30:N30)</f>
        <v>259388</v>
      </c>
      <c r="P30" s="110">
        <v>79979</v>
      </c>
      <c r="Q30" s="110">
        <v>89926</v>
      </c>
      <c r="R30" s="110">
        <v>97427</v>
      </c>
      <c r="S30" s="111">
        <f>SUM(P30:R30)</f>
        <v>267332</v>
      </c>
      <c r="T30" s="111">
        <f>SUM(S30,O30)</f>
        <v>526720</v>
      </c>
      <c r="U30" s="111">
        <f>SUM(T30,K30)</f>
        <v>1043041</v>
      </c>
    </row>
    <row r="31" spans="1:21" ht="27" customHeight="1">
      <c r="A31" s="96"/>
      <c r="B31" s="97" t="s">
        <v>10</v>
      </c>
      <c r="C31" s="113">
        <v>85583</v>
      </c>
      <c r="D31" s="113">
        <v>86745</v>
      </c>
      <c r="E31" s="113">
        <v>94347</v>
      </c>
      <c r="F31" s="114">
        <f>SUM(C31:E31)</f>
        <v>266675</v>
      </c>
      <c r="G31" s="113">
        <v>88736</v>
      </c>
      <c r="H31" s="113">
        <v>82709</v>
      </c>
      <c r="I31" s="113">
        <v>83568</v>
      </c>
      <c r="J31" s="115">
        <f>SUM(G31:I31)</f>
        <v>255013</v>
      </c>
      <c r="K31" s="115">
        <f>SUM(J31,F31)</f>
        <v>521688</v>
      </c>
      <c r="L31" s="113">
        <v>88031</v>
      </c>
      <c r="M31" s="113">
        <v>82995</v>
      </c>
      <c r="N31" s="113">
        <v>84635</v>
      </c>
      <c r="O31" s="115">
        <f>SUM(L31:N31)</f>
        <v>255661</v>
      </c>
      <c r="P31" s="113">
        <v>79043</v>
      </c>
      <c r="Q31" s="113">
        <v>89036</v>
      </c>
      <c r="R31" s="113">
        <v>95372</v>
      </c>
      <c r="S31" s="115">
        <f>SUM(P31:R31)</f>
        <v>263451</v>
      </c>
      <c r="T31" s="115">
        <f>SUM(S31,O31)</f>
        <v>519112</v>
      </c>
      <c r="U31" s="115">
        <f>SUM(T31,K31)</f>
        <v>1040800</v>
      </c>
    </row>
    <row r="32" spans="1:21" ht="27" customHeight="1">
      <c r="A32" s="96"/>
      <c r="B32" s="98" t="s">
        <v>15</v>
      </c>
      <c r="C32" s="110">
        <v>47687</v>
      </c>
      <c r="D32" s="110">
        <v>45609</v>
      </c>
      <c r="E32" s="110">
        <v>53036</v>
      </c>
      <c r="F32" s="111">
        <f>SUM(C32:E32)</f>
        <v>146332</v>
      </c>
      <c r="G32" s="110">
        <v>52337</v>
      </c>
      <c r="H32" s="110">
        <v>49712</v>
      </c>
      <c r="I32" s="110">
        <v>49873</v>
      </c>
      <c r="J32" s="111">
        <f>SUM(G32:I32)</f>
        <v>151922</v>
      </c>
      <c r="K32" s="111">
        <f>SUM(F32+J32)</f>
        <v>298254</v>
      </c>
      <c r="L32" s="110">
        <v>51575</v>
      </c>
      <c r="M32" s="110">
        <v>47748</v>
      </c>
      <c r="N32" s="110">
        <v>49920</v>
      </c>
      <c r="O32" s="111">
        <f>SUM(L32:N32)</f>
        <v>149243</v>
      </c>
      <c r="P32" s="110">
        <v>51341</v>
      </c>
      <c r="Q32" s="110">
        <v>56773</v>
      </c>
      <c r="R32" s="110">
        <v>58270</v>
      </c>
      <c r="S32" s="111">
        <f>SUM(P32:R32)</f>
        <v>166384</v>
      </c>
      <c r="T32" s="111">
        <f>SUM(S32,O32)</f>
        <v>315627</v>
      </c>
      <c r="U32" s="111">
        <f>SUM(T32,K32)</f>
        <v>613881</v>
      </c>
    </row>
    <row r="33" spans="1:22" ht="27" customHeight="1">
      <c r="A33" s="96"/>
      <c r="B33" s="98" t="s">
        <v>16</v>
      </c>
      <c r="C33" s="110">
        <v>37896</v>
      </c>
      <c r="D33" s="110">
        <v>41136</v>
      </c>
      <c r="E33" s="110">
        <v>41311</v>
      </c>
      <c r="F33" s="111">
        <f>SUM(C33:E33)</f>
        <v>120343</v>
      </c>
      <c r="G33" s="110">
        <v>36399</v>
      </c>
      <c r="H33" s="110">
        <v>32997</v>
      </c>
      <c r="I33" s="110">
        <v>33695</v>
      </c>
      <c r="J33" s="111">
        <f>SUM(G33:I33)</f>
        <v>103091</v>
      </c>
      <c r="K33" s="111">
        <f>SUM(F33+J33)</f>
        <v>223434</v>
      </c>
      <c r="L33" s="110">
        <v>36456</v>
      </c>
      <c r="M33" s="110">
        <v>35247</v>
      </c>
      <c r="N33" s="110">
        <v>34715</v>
      </c>
      <c r="O33" s="111">
        <f>SUM(L33:N33)</f>
        <v>106418</v>
      </c>
      <c r="P33" s="110">
        <v>27702</v>
      </c>
      <c r="Q33" s="110">
        <v>32263</v>
      </c>
      <c r="R33" s="110">
        <v>37102</v>
      </c>
      <c r="S33" s="111">
        <f>SUM(P33:R33)</f>
        <v>97067</v>
      </c>
      <c r="T33" s="111">
        <f>SUM(S33,O33)</f>
        <v>203485</v>
      </c>
      <c r="U33" s="111">
        <f>SUM(T33,K33)</f>
        <v>426919</v>
      </c>
    </row>
    <row r="34" spans="1:22" ht="27" customHeight="1" thickBot="1">
      <c r="A34" s="99"/>
      <c r="B34" s="100" t="s">
        <v>11</v>
      </c>
      <c r="C34" s="118">
        <v>35251</v>
      </c>
      <c r="D34" s="118">
        <v>35780</v>
      </c>
      <c r="E34" s="118">
        <v>32018</v>
      </c>
      <c r="F34" s="119">
        <f>E34</f>
        <v>32018</v>
      </c>
      <c r="G34" s="118">
        <v>34021</v>
      </c>
      <c r="H34" s="118">
        <v>33045</v>
      </c>
      <c r="I34" s="118">
        <v>30436</v>
      </c>
      <c r="J34" s="120">
        <f>I34</f>
        <v>30436</v>
      </c>
      <c r="K34" s="119">
        <f>SUM(F34+J34)</f>
        <v>62454</v>
      </c>
      <c r="L34" s="118">
        <v>30534</v>
      </c>
      <c r="M34" s="118">
        <v>31099</v>
      </c>
      <c r="N34" s="118">
        <v>33942</v>
      </c>
      <c r="O34" s="120">
        <f>N34</f>
        <v>33942</v>
      </c>
      <c r="P34" s="118">
        <v>34813</v>
      </c>
      <c r="Q34" s="118">
        <v>35620</v>
      </c>
      <c r="R34" s="118">
        <v>37627</v>
      </c>
      <c r="S34" s="120">
        <f>R34</f>
        <v>37627</v>
      </c>
      <c r="T34" s="120">
        <f>S34</f>
        <v>37627</v>
      </c>
      <c r="U34" s="119">
        <f>T34</f>
        <v>37627</v>
      </c>
    </row>
    <row r="35" spans="1:22" ht="27" hidden="1" customHeight="1">
      <c r="A35" s="94" t="s">
        <v>22</v>
      </c>
      <c r="B35" s="95" t="s">
        <v>9</v>
      </c>
      <c r="C35" s="121"/>
      <c r="D35" s="121"/>
      <c r="E35" s="121"/>
      <c r="F35" s="121" t="e">
        <f>SUM(F5+#REF!+F10+F15+F25+#REF!+#REF!+#REF!+#REF!+#REF!+F20)</f>
        <v>#REF!</v>
      </c>
      <c r="G35" s="121"/>
      <c r="H35" s="121"/>
      <c r="I35" s="121"/>
      <c r="J35" s="121" t="e">
        <f>SUM(J5+#REF!+J10+J15+J25+#REF!+#REF!+#REF!+#REF!+#REF!+J20)</f>
        <v>#REF!</v>
      </c>
      <c r="K35" s="121" t="e">
        <f>SUM(K5+#REF!+K10+K15+K25+#REF!+#REF!+#REF!+#REF!+#REF!+K20)</f>
        <v>#REF!</v>
      </c>
      <c r="L35" s="121"/>
      <c r="M35" s="121"/>
      <c r="N35" s="121"/>
      <c r="O35" s="121" t="e">
        <f>SUM(O5+#REF!+O10+O15+O25+#REF!+#REF!+#REF!+#REF!+#REF!+O20)</f>
        <v>#REF!</v>
      </c>
      <c r="P35" s="121"/>
      <c r="Q35" s="121"/>
      <c r="R35" s="121"/>
      <c r="S35" s="121" t="e">
        <f>SUM(S5+#REF!+S10+S15+S25+#REF!+#REF!+#REF!+#REF!+#REF!+S20)</f>
        <v>#REF!</v>
      </c>
      <c r="T35" s="122"/>
      <c r="U35" s="122"/>
    </row>
    <row r="36" spans="1:22" ht="27" hidden="1" customHeight="1">
      <c r="A36" s="96"/>
      <c r="B36" s="97" t="s">
        <v>10</v>
      </c>
      <c r="C36" s="121"/>
      <c r="D36" s="121"/>
      <c r="E36" s="121"/>
      <c r="F36" s="121" t="e">
        <f>SUM(F6+#REF!+F11+F16+F26+#REF!+#REF!+#REF!+#REF!+#REF!+F21)</f>
        <v>#REF!</v>
      </c>
      <c r="G36" s="121"/>
      <c r="H36" s="121"/>
      <c r="I36" s="121"/>
      <c r="J36" s="121" t="e">
        <f>SUM(J6+#REF!+J11+J16+J26+#REF!+#REF!+#REF!+#REF!+#REF!+J21)</f>
        <v>#REF!</v>
      </c>
      <c r="K36" s="121" t="e">
        <f>SUM(K6+#REF!+K11+K16+K26+#REF!+#REF!+#REF!+#REF!+#REF!+K21)</f>
        <v>#REF!</v>
      </c>
      <c r="L36" s="121"/>
      <c r="M36" s="121"/>
      <c r="N36" s="121"/>
      <c r="O36" s="121" t="e">
        <f>SUM(O6+#REF!+O11+O16+O26+#REF!+#REF!+#REF!+#REF!+#REF!+O21)</f>
        <v>#REF!</v>
      </c>
      <c r="P36" s="121"/>
      <c r="Q36" s="121"/>
      <c r="R36" s="121"/>
      <c r="S36" s="121" t="e">
        <f>SUM(S6+#REF!+S11+S16+S26+#REF!+#REF!+#REF!+#REF!+#REF!+S21)</f>
        <v>#REF!</v>
      </c>
      <c r="T36" s="122"/>
      <c r="U36" s="122"/>
    </row>
    <row r="37" spans="1:22" ht="27" hidden="1" customHeight="1">
      <c r="A37" s="96"/>
      <c r="B37" s="98" t="s">
        <v>15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2" ht="27" hidden="1" customHeight="1">
      <c r="A38" s="96"/>
      <c r="B38" s="98" t="s">
        <v>16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2" ht="27" customHeight="1" thickTop="1">
      <c r="A39" s="94" t="s">
        <v>13</v>
      </c>
      <c r="B39" s="95" t="s">
        <v>9</v>
      </c>
      <c r="C39" s="110">
        <v>8803</v>
      </c>
      <c r="D39" s="110">
        <v>8928</v>
      </c>
      <c r="E39" s="110">
        <v>9133</v>
      </c>
      <c r="F39" s="111">
        <f>SUM(C39:E39)</f>
        <v>26864</v>
      </c>
      <c r="G39" s="110">
        <v>9043</v>
      </c>
      <c r="H39" s="110">
        <v>8853</v>
      </c>
      <c r="I39" s="110">
        <v>9129</v>
      </c>
      <c r="J39" s="111">
        <f>SUM(G39:I39)</f>
        <v>27025</v>
      </c>
      <c r="K39" s="111">
        <f>SUM(J39,F39)</f>
        <v>53889</v>
      </c>
      <c r="L39" s="110">
        <v>9307</v>
      </c>
      <c r="M39" s="110">
        <v>8078</v>
      </c>
      <c r="N39" s="110">
        <v>9239</v>
      </c>
      <c r="O39" s="111">
        <f>SUM(L39:N39)</f>
        <v>26624</v>
      </c>
      <c r="P39" s="110">
        <v>9651</v>
      </c>
      <c r="Q39" s="110">
        <v>9267</v>
      </c>
      <c r="R39" s="110">
        <v>9713</v>
      </c>
      <c r="S39" s="111">
        <f>SUM(P39:R39)</f>
        <v>28631</v>
      </c>
      <c r="T39" s="111">
        <f>SUM(S39,O39)</f>
        <v>55255</v>
      </c>
      <c r="U39" s="111">
        <f>SUM(T39,K39)</f>
        <v>109144</v>
      </c>
    </row>
    <row r="40" spans="1:22" ht="27" customHeight="1">
      <c r="A40" s="96"/>
      <c r="B40" s="97" t="s">
        <v>10</v>
      </c>
      <c r="C40" s="113">
        <v>7732</v>
      </c>
      <c r="D40" s="113">
        <v>7965</v>
      </c>
      <c r="E40" s="113">
        <v>8830</v>
      </c>
      <c r="F40" s="114">
        <f>SUM(C40:E40)</f>
        <v>24527</v>
      </c>
      <c r="G40" s="113">
        <v>8779</v>
      </c>
      <c r="H40" s="113">
        <v>8264</v>
      </c>
      <c r="I40" s="113">
        <v>8743</v>
      </c>
      <c r="J40" s="115">
        <f>SUM(G40:I40)</f>
        <v>25786</v>
      </c>
      <c r="K40" s="115">
        <f>SUM(J40,F40)</f>
        <v>50313</v>
      </c>
      <c r="L40" s="113">
        <v>8677</v>
      </c>
      <c r="M40" s="113">
        <v>8005</v>
      </c>
      <c r="N40" s="113">
        <v>9085</v>
      </c>
      <c r="O40" s="115">
        <f>SUM(L40:N40)</f>
        <v>25767</v>
      </c>
      <c r="P40" s="113">
        <v>9219</v>
      </c>
      <c r="Q40" s="113">
        <v>9403</v>
      </c>
      <c r="R40" s="113">
        <v>9525</v>
      </c>
      <c r="S40" s="115">
        <f>SUM(P40:R40)</f>
        <v>28147</v>
      </c>
      <c r="T40" s="115">
        <f>SUM(S40,O40)</f>
        <v>53914</v>
      </c>
      <c r="U40" s="115">
        <f>SUM(T40,K40)</f>
        <v>104227</v>
      </c>
    </row>
    <row r="41" spans="1:22" ht="27" customHeight="1">
      <c r="A41" s="96"/>
      <c r="B41" s="98" t="s">
        <v>15</v>
      </c>
      <c r="C41" s="110">
        <v>4302</v>
      </c>
      <c r="D41" s="110">
        <v>4555</v>
      </c>
      <c r="E41" s="110">
        <v>4708</v>
      </c>
      <c r="F41" s="111">
        <f>SUM(C41:E41)</f>
        <v>13565</v>
      </c>
      <c r="G41" s="110">
        <v>4505</v>
      </c>
      <c r="H41" s="110">
        <v>3993</v>
      </c>
      <c r="I41" s="110">
        <v>4445</v>
      </c>
      <c r="J41" s="111">
        <f>SUM(G41:I41)</f>
        <v>12943</v>
      </c>
      <c r="K41" s="111">
        <f>SUM(J41,F41)</f>
        <v>26508</v>
      </c>
      <c r="L41" s="110">
        <v>4679</v>
      </c>
      <c r="M41" s="110">
        <v>4096</v>
      </c>
      <c r="N41" s="110">
        <v>4801</v>
      </c>
      <c r="O41" s="111">
        <f>SUM(L41:N41)</f>
        <v>13576</v>
      </c>
      <c r="P41" s="110">
        <v>4891</v>
      </c>
      <c r="Q41" s="110">
        <v>4841</v>
      </c>
      <c r="R41" s="110">
        <v>5148</v>
      </c>
      <c r="S41" s="111">
        <f>SUM(P41:R41)</f>
        <v>14880</v>
      </c>
      <c r="T41" s="111">
        <f>SUM(S41,O41)</f>
        <v>28456</v>
      </c>
      <c r="U41" s="111">
        <f>SUM(T41,K41)</f>
        <v>54964</v>
      </c>
    </row>
    <row r="42" spans="1:22" ht="27" customHeight="1">
      <c r="A42" s="96"/>
      <c r="B42" s="98" t="s">
        <v>16</v>
      </c>
      <c r="C42" s="110">
        <v>3430</v>
      </c>
      <c r="D42" s="110">
        <v>3410</v>
      </c>
      <c r="E42" s="110">
        <v>4122</v>
      </c>
      <c r="F42" s="111">
        <f>SUM(C42:E42)</f>
        <v>10962</v>
      </c>
      <c r="G42" s="110">
        <v>4274</v>
      </c>
      <c r="H42" s="110">
        <v>4271</v>
      </c>
      <c r="I42" s="110">
        <v>4298</v>
      </c>
      <c r="J42" s="111">
        <f>SUM(G42:I42)</f>
        <v>12843</v>
      </c>
      <c r="K42" s="111">
        <f>SUM(J42,F42)</f>
        <v>23805</v>
      </c>
      <c r="L42" s="110">
        <v>3998</v>
      </c>
      <c r="M42" s="110">
        <v>3909</v>
      </c>
      <c r="N42" s="110">
        <v>4284</v>
      </c>
      <c r="O42" s="111">
        <f>SUM(L42:N42)</f>
        <v>12191</v>
      </c>
      <c r="P42" s="110">
        <v>4328</v>
      </c>
      <c r="Q42" s="110">
        <v>4562</v>
      </c>
      <c r="R42" s="110">
        <v>4377</v>
      </c>
      <c r="S42" s="111">
        <f>SUM(P42:R42)</f>
        <v>13267</v>
      </c>
      <c r="T42" s="111">
        <f>SUM(S42,O42)</f>
        <v>25458</v>
      </c>
      <c r="U42" s="111">
        <f>SUM(T42,K42)</f>
        <v>49263</v>
      </c>
    </row>
    <row r="43" spans="1:22" ht="27" customHeight="1" thickBot="1">
      <c r="A43" s="102"/>
      <c r="B43" s="103" t="s">
        <v>11</v>
      </c>
      <c r="C43" s="123">
        <v>4827</v>
      </c>
      <c r="D43" s="123">
        <v>4544</v>
      </c>
      <c r="E43" s="123">
        <v>4302</v>
      </c>
      <c r="F43" s="124">
        <f>E43</f>
        <v>4302</v>
      </c>
      <c r="G43" s="123">
        <v>4155</v>
      </c>
      <c r="H43" s="123">
        <v>4535</v>
      </c>
      <c r="I43" s="123">
        <v>4648</v>
      </c>
      <c r="J43" s="125">
        <f>I43</f>
        <v>4648</v>
      </c>
      <c r="K43" s="124">
        <f>SUM(J43,F43)</f>
        <v>8950</v>
      </c>
      <c r="L43" s="123">
        <v>3408</v>
      </c>
      <c r="M43" s="123">
        <v>3122</v>
      </c>
      <c r="N43" s="123">
        <v>3005</v>
      </c>
      <c r="O43" s="125">
        <f>N43</f>
        <v>3005</v>
      </c>
      <c r="P43" s="123">
        <v>3120</v>
      </c>
      <c r="Q43" s="123">
        <v>2957</v>
      </c>
      <c r="R43" s="123">
        <v>3070</v>
      </c>
      <c r="S43" s="125">
        <f>R43</f>
        <v>3070</v>
      </c>
      <c r="T43" s="125">
        <f>S43</f>
        <v>3070</v>
      </c>
      <c r="U43" s="125">
        <f>T43</f>
        <v>3070</v>
      </c>
    </row>
    <row r="44" spans="1:22" s="104" customFormat="1" ht="20.25" customHeight="1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5"/>
    </row>
    <row r="45" spans="1:22" s="104" customFormat="1" ht="20.25" customHeight="1">
      <c r="A45" s="106" t="s">
        <v>183</v>
      </c>
      <c r="B45" s="106" t="s">
        <v>39</v>
      </c>
      <c r="C45" s="127">
        <f>C5+C10+C15+C25+C30+C20+C39</f>
        <v>181436</v>
      </c>
      <c r="D45" s="127">
        <f t="shared" ref="D45:U48" si="0">D5+D10+D15+D25+D30+D20+D39</f>
        <v>183439</v>
      </c>
      <c r="E45" s="127">
        <f t="shared" si="0"/>
        <v>191255</v>
      </c>
      <c r="F45" s="127">
        <f t="shared" si="0"/>
        <v>556130</v>
      </c>
      <c r="G45" s="127">
        <f t="shared" si="0"/>
        <v>182637</v>
      </c>
      <c r="H45" s="127">
        <f t="shared" si="0"/>
        <v>167870</v>
      </c>
      <c r="I45" s="127">
        <f t="shared" si="0"/>
        <v>172896</v>
      </c>
      <c r="J45" s="127">
        <f t="shared" si="0"/>
        <v>523403</v>
      </c>
      <c r="K45" s="127">
        <f t="shared" si="0"/>
        <v>1079533</v>
      </c>
      <c r="L45" s="127">
        <f t="shared" si="0"/>
        <v>182382</v>
      </c>
      <c r="M45" s="127">
        <f t="shared" si="0"/>
        <v>162299</v>
      </c>
      <c r="N45" s="127">
        <f t="shared" si="0"/>
        <v>183207</v>
      </c>
      <c r="O45" s="127">
        <f t="shared" si="0"/>
        <v>527888</v>
      </c>
      <c r="P45" s="127">
        <f t="shared" si="0"/>
        <v>171226</v>
      </c>
      <c r="Q45" s="127">
        <f t="shared" si="0"/>
        <v>182003</v>
      </c>
      <c r="R45" s="127">
        <f t="shared" si="0"/>
        <v>193764</v>
      </c>
      <c r="S45" s="127">
        <f t="shared" si="0"/>
        <v>546993</v>
      </c>
      <c r="T45" s="127">
        <f t="shared" si="0"/>
        <v>1074881</v>
      </c>
      <c r="U45" s="127">
        <f t="shared" si="0"/>
        <v>2154414</v>
      </c>
      <c r="V45" s="107"/>
    </row>
    <row r="46" spans="1:22" s="104" customFormat="1" ht="20.25" customHeight="1">
      <c r="A46" s="106"/>
      <c r="B46" s="106" t="s">
        <v>185</v>
      </c>
      <c r="C46" s="127">
        <f t="shared" ref="C46:R48" si="1">C6+C11+C16+C26+C31+C21+C40</f>
        <v>169371</v>
      </c>
      <c r="D46" s="127">
        <f t="shared" si="1"/>
        <v>170720</v>
      </c>
      <c r="E46" s="127">
        <f t="shared" si="1"/>
        <v>183723</v>
      </c>
      <c r="F46" s="127">
        <f t="shared" si="1"/>
        <v>523814</v>
      </c>
      <c r="G46" s="127">
        <f t="shared" si="1"/>
        <v>170275</v>
      </c>
      <c r="H46" s="127">
        <f t="shared" si="1"/>
        <v>163498</v>
      </c>
      <c r="I46" s="127">
        <f t="shared" si="1"/>
        <v>166831</v>
      </c>
      <c r="J46" s="127">
        <f t="shared" si="1"/>
        <v>500604</v>
      </c>
      <c r="K46" s="127">
        <f t="shared" si="1"/>
        <v>1024418</v>
      </c>
      <c r="L46" s="127">
        <f t="shared" si="1"/>
        <v>173444</v>
      </c>
      <c r="M46" s="127">
        <f t="shared" si="1"/>
        <v>154436</v>
      </c>
      <c r="N46" s="127">
        <f t="shared" si="1"/>
        <v>165320</v>
      </c>
      <c r="O46" s="127">
        <f t="shared" si="1"/>
        <v>493200</v>
      </c>
      <c r="P46" s="127">
        <f t="shared" si="1"/>
        <v>160891</v>
      </c>
      <c r="Q46" s="127">
        <f t="shared" si="1"/>
        <v>177069</v>
      </c>
      <c r="R46" s="127">
        <f t="shared" si="1"/>
        <v>185316</v>
      </c>
      <c r="S46" s="127">
        <f t="shared" si="0"/>
        <v>523276</v>
      </c>
      <c r="T46" s="127">
        <f t="shared" si="0"/>
        <v>1016476</v>
      </c>
      <c r="U46" s="127">
        <f t="shared" si="0"/>
        <v>2040894</v>
      </c>
      <c r="V46" s="107"/>
    </row>
    <row r="47" spans="1:22" s="104" customFormat="1" ht="20.25" customHeight="1">
      <c r="A47" s="106"/>
      <c r="B47" s="106" t="s">
        <v>186</v>
      </c>
      <c r="C47" s="127">
        <f t="shared" si="1"/>
        <v>112659</v>
      </c>
      <c r="D47" s="127">
        <f t="shared" si="0"/>
        <v>110017</v>
      </c>
      <c r="E47" s="127">
        <f t="shared" si="0"/>
        <v>120160</v>
      </c>
      <c r="F47" s="127">
        <f t="shared" si="0"/>
        <v>342836</v>
      </c>
      <c r="G47" s="127">
        <f t="shared" si="0"/>
        <v>117363</v>
      </c>
      <c r="H47" s="127">
        <f t="shared" si="0"/>
        <v>113719</v>
      </c>
      <c r="I47" s="127">
        <f t="shared" si="0"/>
        <v>116235</v>
      </c>
      <c r="J47" s="127">
        <f t="shared" si="0"/>
        <v>347317</v>
      </c>
      <c r="K47" s="127">
        <f t="shared" si="0"/>
        <v>690153</v>
      </c>
      <c r="L47" s="127">
        <f t="shared" si="0"/>
        <v>118805</v>
      </c>
      <c r="M47" s="127">
        <f t="shared" si="0"/>
        <v>103361</v>
      </c>
      <c r="N47" s="127">
        <f t="shared" si="0"/>
        <v>111227</v>
      </c>
      <c r="O47" s="127">
        <f t="shared" si="0"/>
        <v>333393</v>
      </c>
      <c r="P47" s="127">
        <f t="shared" si="0"/>
        <v>112319</v>
      </c>
      <c r="Q47" s="127">
        <f t="shared" si="0"/>
        <v>124515</v>
      </c>
      <c r="R47" s="127">
        <f t="shared" si="0"/>
        <v>128895</v>
      </c>
      <c r="S47" s="127">
        <f t="shared" si="0"/>
        <v>365729</v>
      </c>
      <c r="T47" s="127">
        <f t="shared" si="0"/>
        <v>699122</v>
      </c>
      <c r="U47" s="127">
        <f t="shared" si="0"/>
        <v>1389275</v>
      </c>
      <c r="V47" s="107"/>
    </row>
    <row r="48" spans="1:22" s="104" customFormat="1" ht="20.25" customHeight="1">
      <c r="A48" s="106"/>
      <c r="B48" s="106" t="s">
        <v>42</v>
      </c>
      <c r="C48" s="127">
        <f t="shared" si="1"/>
        <v>56712</v>
      </c>
      <c r="D48" s="127">
        <f t="shared" si="0"/>
        <v>60703</v>
      </c>
      <c r="E48" s="127">
        <f t="shared" si="0"/>
        <v>63563</v>
      </c>
      <c r="F48" s="127">
        <f t="shared" si="0"/>
        <v>180978</v>
      </c>
      <c r="G48" s="127">
        <f t="shared" si="0"/>
        <v>52912</v>
      </c>
      <c r="H48" s="127">
        <f t="shared" si="0"/>
        <v>49779</v>
      </c>
      <c r="I48" s="127">
        <f t="shared" si="0"/>
        <v>50596</v>
      </c>
      <c r="J48" s="127">
        <f t="shared" si="0"/>
        <v>153287</v>
      </c>
      <c r="K48" s="127">
        <f t="shared" si="0"/>
        <v>334265</v>
      </c>
      <c r="L48" s="127">
        <f t="shared" si="0"/>
        <v>54639</v>
      </c>
      <c r="M48" s="127">
        <f t="shared" si="0"/>
        <v>51075</v>
      </c>
      <c r="N48" s="127">
        <f t="shared" si="0"/>
        <v>54093</v>
      </c>
      <c r="O48" s="127">
        <f t="shared" si="0"/>
        <v>159807</v>
      </c>
      <c r="P48" s="127">
        <f t="shared" si="0"/>
        <v>48572</v>
      </c>
      <c r="Q48" s="127">
        <f t="shared" si="0"/>
        <v>52554</v>
      </c>
      <c r="R48" s="127">
        <f t="shared" si="0"/>
        <v>56421</v>
      </c>
      <c r="S48" s="127">
        <f t="shared" si="0"/>
        <v>157547</v>
      </c>
      <c r="T48" s="127">
        <f t="shared" si="0"/>
        <v>317354</v>
      </c>
      <c r="U48" s="127">
        <f t="shared" si="0"/>
        <v>651619</v>
      </c>
      <c r="V48" s="107"/>
    </row>
    <row r="49" spans="1:22" s="104" customFormat="1" ht="12" customHeight="1">
      <c r="A49" s="106"/>
      <c r="B49" s="106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2" s="104" customFormat="1" ht="20.25" customHeight="1">
      <c r="A50" s="106" t="s">
        <v>90</v>
      </c>
      <c r="B50" s="106" t="s">
        <v>39</v>
      </c>
      <c r="C50" s="129">
        <f>(C45/'19년(new)'!C45-1)*100</f>
        <v>-5.3329646190851339</v>
      </c>
      <c r="D50" s="129">
        <f>(D45/'19년(new)'!D45-1)*100</f>
        <v>15.366086814334047</v>
      </c>
      <c r="E50" s="129">
        <f>(E45/'19년(new)'!E45-1)*100</f>
        <v>1.5003078098796419</v>
      </c>
      <c r="F50" s="129">
        <f>(F45/'19년(new)'!F45-1)*100</f>
        <v>3.1606908666625966</v>
      </c>
      <c r="G50" s="129">
        <f>(G45/'19년(new)'!G45-1)*100</f>
        <v>-0.11594266307171086</v>
      </c>
      <c r="H50" s="129">
        <f>(H45/'19년(new)'!H45-1)*100</f>
        <v>-9.4591387642388725</v>
      </c>
      <c r="I50" s="129">
        <f>(I45/'19년(new)'!I45-1)*100</f>
        <v>-1.922455115296251</v>
      </c>
      <c r="J50" s="129">
        <f>(J45/'19년(new)'!J45-1)*100</f>
        <v>-3.8819778823304674</v>
      </c>
      <c r="K50" s="129">
        <f>(K45/'19년(new)'!K45-1)*100</f>
        <v>-0.37835687912789462</v>
      </c>
      <c r="L50" s="129">
        <f>(L45/'19년(new)'!L45-1)*100</f>
        <v>2.1765071681876913</v>
      </c>
      <c r="M50" s="129">
        <f>(M45/'19년(new)'!M45-1)*100</f>
        <v>-5.5643481397865679</v>
      </c>
      <c r="N50" s="129">
        <f>(N45/'19년(new)'!N45-1)*100</f>
        <v>7.3967254629548229</v>
      </c>
      <c r="O50" s="129">
        <f>(O45/'19년(new)'!O45-1)*100</f>
        <v>1.3321867057748626</v>
      </c>
      <c r="P50" s="129">
        <f>(P45/'19년(new)'!P45-1)*100</f>
        <v>-7.4604118251094365</v>
      </c>
      <c r="Q50" s="129">
        <f>(Q45/'19년(new)'!Q45-1)*100</f>
        <v>-1.4980705846696751</v>
      </c>
      <c r="R50" s="129">
        <f>(R45/'19년(new)'!R45-1)*100</f>
        <v>6.5873072628156892</v>
      </c>
      <c r="S50" s="129">
        <f>(S45/'19년(new)'!S45-1)*100</f>
        <v>-0.83340887253213758</v>
      </c>
      <c r="T50" s="129">
        <f>(T45/'19년(new)'!T45-1)*100</f>
        <v>0.21845379837357459</v>
      </c>
      <c r="U50" s="129">
        <f>(U45/'19년(new)'!U45-1)*100</f>
        <v>-8.1487043467332043E-2</v>
      </c>
      <c r="V50" s="108"/>
    </row>
    <row r="51" spans="1:22" s="104" customFormat="1" ht="20.25" customHeight="1">
      <c r="A51" s="106"/>
      <c r="B51" s="106" t="s">
        <v>185</v>
      </c>
      <c r="C51" s="129">
        <f>(C46/'19년(new)'!C46-1)*100</f>
        <v>-1.293198904365056</v>
      </c>
      <c r="D51" s="129">
        <f>(D46/'19년(new)'!D46-1)*100</f>
        <v>12.958613160419485</v>
      </c>
      <c r="E51" s="129">
        <f>(E46/'19년(new)'!E46-1)*100</f>
        <v>6.4160189057377526</v>
      </c>
      <c r="F51" s="129">
        <f>(F46/'19년(new)'!F46-1)*100</f>
        <v>5.7417571880469476</v>
      </c>
      <c r="G51" s="129">
        <f>(G46/'19년(new)'!G46-1)*100</f>
        <v>3.7983711687108235</v>
      </c>
      <c r="H51" s="129">
        <f>(H46/'19년(new)'!H46-1)*100</f>
        <v>-1.2025041090592659</v>
      </c>
      <c r="I51" s="129">
        <f>(I46/'19년(new)'!I46-1)*100</f>
        <v>3.1195915541709862</v>
      </c>
      <c r="J51" s="129">
        <f>(J46/'19년(new)'!J46-1)*100</f>
        <v>1.8904330410570713</v>
      </c>
      <c r="K51" s="129">
        <f>(K46/'19년(new)'!K46-1)*100</f>
        <v>3.8240090322462894</v>
      </c>
      <c r="L51" s="129">
        <f>(L46/'19년(new)'!L46-1)*100</f>
        <v>2.9518433439583047</v>
      </c>
      <c r="M51" s="129">
        <f>(M46/'19년(new)'!M46-1)*100</f>
        <v>-0.61202031057939754</v>
      </c>
      <c r="N51" s="129">
        <f>(N46/'19년(new)'!N46-1)*100</f>
        <v>5.3295530566085825</v>
      </c>
      <c r="O51" s="129">
        <f>(O46/'19년(new)'!O46-1)*100</f>
        <v>2.5762614571569475</v>
      </c>
      <c r="P51" s="129">
        <f>(P46/'19년(new)'!P46-1)*100</f>
        <v>-5.6955125199287249</v>
      </c>
      <c r="Q51" s="129">
        <f>(Q46/'19년(new)'!Q46-1)*100</f>
        <v>2.7088324178214496</v>
      </c>
      <c r="R51" s="129">
        <f>(R46/'19년(new)'!R46-1)*100</f>
        <v>7.0992648758611221</v>
      </c>
      <c r="S51" s="129">
        <f>(S46/'19년(new)'!S46-1)*100</f>
        <v>1.4024133834845909</v>
      </c>
      <c r="T51" s="129">
        <f>(T46/'19년(new)'!T46-1)*100</f>
        <v>1.9685971438087035</v>
      </c>
      <c r="U51" s="129">
        <f>(U46/'19년(new)'!U46-1)*100</f>
        <v>2.8915488931651856</v>
      </c>
    </row>
    <row r="52" spans="1:22" s="104" customFormat="1" ht="20.25" customHeight="1">
      <c r="A52" s="106"/>
      <c r="B52" s="106" t="s">
        <v>186</v>
      </c>
      <c r="C52" s="129">
        <f>(C47/'19년(new)'!C47-1)*100</f>
        <v>0.98330972911924164</v>
      </c>
      <c r="D52" s="129">
        <f>(D47/'19년(new)'!D47-1)*100</f>
        <v>14.301001537630388</v>
      </c>
      <c r="E52" s="129">
        <f>(E47/'19년(new)'!E47-1)*100</f>
        <v>11.693623350065074</v>
      </c>
      <c r="F52" s="129">
        <f>(F47/'19년(new)'!F47-1)*100</f>
        <v>8.7008630474898041</v>
      </c>
      <c r="G52" s="129">
        <f>(G47/'19년(new)'!G47-1)*100</f>
        <v>6.5096651238769399</v>
      </c>
      <c r="H52" s="129">
        <f>(H47/'19년(new)'!H47-1)*100</f>
        <v>5.6769816931511841</v>
      </c>
      <c r="I52" s="129">
        <f>(I47/'19년(new)'!I47-1)*100</f>
        <v>14.752399004857253</v>
      </c>
      <c r="J52" s="129">
        <f>(J47/'19년(new)'!J47-1)*100</f>
        <v>8.8454113547190119</v>
      </c>
      <c r="K52" s="129">
        <f>(K47/'19년(new)'!K47-1)*100</f>
        <v>8.7735584394297064</v>
      </c>
      <c r="L52" s="129">
        <f>(L47/'19년(new)'!L47-1)*100</f>
        <v>8.2831284121877236</v>
      </c>
      <c r="M52" s="129">
        <f>(M47/'19년(new)'!M47-1)*100</f>
        <v>-1.1372549019607825</v>
      </c>
      <c r="N52" s="129">
        <f>(N47/'19년(new)'!N47-1)*100</f>
        <v>11.425337100038057</v>
      </c>
      <c r="O52" s="129">
        <f>(O47/'19년(new)'!O47-1)*100</f>
        <v>6.1460286734014824</v>
      </c>
      <c r="P52" s="129">
        <f>(P47/'19년(new)'!P47-1)*100</f>
        <v>-3.6252402526084526</v>
      </c>
      <c r="Q52" s="129">
        <f>(Q47/'19년(new)'!Q47-1)*100</f>
        <v>5.2927547016641929</v>
      </c>
      <c r="R52" s="129">
        <f>(R47/'19년(new)'!R47-1)*100</f>
        <v>8.9385474860335101</v>
      </c>
      <c r="S52" s="129">
        <f>(S47/'19년(new)'!S47-1)*100</f>
        <v>3.5710341273055279</v>
      </c>
      <c r="T52" s="129">
        <f>(T47/'19년(new)'!T47-1)*100</f>
        <v>4.7832160285847802</v>
      </c>
      <c r="U52" s="129">
        <f>(U47/'19년(new)'!U47-1)*100</f>
        <v>6.7282325953718747</v>
      </c>
    </row>
    <row r="53" spans="1:22" s="104" customFormat="1" ht="20.25" customHeight="1">
      <c r="A53" s="106"/>
      <c r="B53" s="106" t="s">
        <v>42</v>
      </c>
      <c r="C53" s="129">
        <f>(C48/'19년(new)'!C48-1)*100</f>
        <v>-5.5240887585793264</v>
      </c>
      <c r="D53" s="129">
        <f>(D48/'19년(new)'!D48-1)*100</f>
        <v>10.604376582912733</v>
      </c>
      <c r="E53" s="129">
        <f>(E48/'19년(new)'!E48-1)*100</f>
        <v>-2.3099621922355706</v>
      </c>
      <c r="F53" s="129">
        <f>(F48/'19년(new)'!F48-1)*100</f>
        <v>0.55618217883395271</v>
      </c>
      <c r="G53" s="129">
        <f>(G48/'19년(new)'!G48-1)*100</f>
        <v>-1.7491736918334722</v>
      </c>
      <c r="H53" s="129">
        <f>(H48/'19년(new)'!H48-1)*100</f>
        <v>-13.993227132934793</v>
      </c>
      <c r="I53" s="129">
        <f>(I48/'19년(new)'!I48-1)*100</f>
        <v>-16.359187991800571</v>
      </c>
      <c r="J53" s="129">
        <f>(J48/'19년(new)'!J48-1)*100</f>
        <v>-10.995563916759565</v>
      </c>
      <c r="K53" s="129">
        <f>(K48/'19년(new)'!K48-1)*100</f>
        <v>-5.0925465856144658</v>
      </c>
      <c r="L53" s="129">
        <f>(L48/'19년(new)'!L48-1)*100</f>
        <v>-7.0037784661469811</v>
      </c>
      <c r="M53" s="129">
        <f>(M48/'19년(new)'!M48-1)*100</f>
        <v>0.46816295218050641</v>
      </c>
      <c r="N53" s="129">
        <f>(N48/'19년(new)'!N48-1)*100</f>
        <v>-5.3209178583305654</v>
      </c>
      <c r="O53" s="129">
        <f>(O48/'19년(new)'!O48-1)*100</f>
        <v>-4.1487728221491826</v>
      </c>
      <c r="P53" s="129">
        <f>(P48/'19년(new)'!P48-1)*100</f>
        <v>-10.158330867120446</v>
      </c>
      <c r="Q53" s="129">
        <f>(Q48/'19년(new)'!Q48-1)*100</f>
        <v>-2.9348207524518388</v>
      </c>
      <c r="R53" s="129">
        <f>(R48/'19년(new)'!R48-1)*100</f>
        <v>3.1217443751941909</v>
      </c>
      <c r="S53" s="129">
        <f>(S48/'19년(new)'!S48-1)*100</f>
        <v>-3.2979376381045866</v>
      </c>
      <c r="T53" s="129">
        <f>(T48/'19년(new)'!T48-1)*100</f>
        <v>-3.728264430719197</v>
      </c>
      <c r="U53" s="129">
        <f>(U48/'19년(new)'!U48-1)*100</f>
        <v>-4.4329723030894108</v>
      </c>
    </row>
    <row r="54" spans="1:22" s="104" customFormat="1" ht="8.25" customHeight="1">
      <c r="A54" s="106"/>
      <c r="B54" s="106"/>
      <c r="C54" s="129"/>
      <c r="D54" s="129"/>
      <c r="E54" s="129"/>
      <c r="F54" s="129"/>
      <c r="G54" s="129"/>
      <c r="H54" s="129"/>
      <c r="I54" s="129"/>
      <c r="J54" s="129"/>
      <c r="K54" s="130"/>
      <c r="L54" s="129"/>
      <c r="M54" s="129"/>
      <c r="N54" s="129"/>
      <c r="O54" s="129"/>
      <c r="P54" s="129"/>
      <c r="Q54" s="129"/>
      <c r="R54" s="129"/>
      <c r="S54" s="129"/>
      <c r="T54" s="130"/>
      <c r="U54" s="130"/>
    </row>
    <row r="55" spans="1:22" s="104" customFormat="1" ht="20.25" customHeight="1">
      <c r="A55" s="106" t="s">
        <v>92</v>
      </c>
      <c r="B55" s="106" t="s">
        <v>39</v>
      </c>
      <c r="C55" s="129">
        <f>(C45/'19년(new)'!R45-1)*100</f>
        <v>-0.19418116607715641</v>
      </c>
      <c r="D55" s="129">
        <f>(D45/C45-1)*100</f>
        <v>1.1039705460878846</v>
      </c>
      <c r="E55" s="129">
        <f>(E45/D45-1)*100</f>
        <v>4.2608169473230983</v>
      </c>
      <c r="F55" s="129"/>
      <c r="G55" s="129">
        <f>(G45/E45-1)*100</f>
        <v>-4.50602598624873</v>
      </c>
      <c r="H55" s="129">
        <f>(H45/G45-1)*100</f>
        <v>-8.0854372334193023</v>
      </c>
      <c r="I55" s="129">
        <f>(I45/H45-1)*100</f>
        <v>2.9939834395663389</v>
      </c>
      <c r="J55" s="129"/>
      <c r="K55" s="129"/>
      <c r="L55" s="129">
        <f>(L45/I45-1)*100</f>
        <v>5.4865352581898952</v>
      </c>
      <c r="M55" s="129">
        <f>(M45/L45-1)*100</f>
        <v>-11.011503328179318</v>
      </c>
      <c r="N55" s="129">
        <f>(N45/M45-1)*100</f>
        <v>12.882396071448365</v>
      </c>
      <c r="O55" s="129"/>
      <c r="P55" s="129">
        <f t="shared" ref="P55:P58" si="2">(P45/N45-1)*100</f>
        <v>-6.5395972861298945</v>
      </c>
      <c r="Q55" s="129">
        <f>(Q45/P45-1)*100</f>
        <v>6.2940207678740423</v>
      </c>
      <c r="R55" s="129">
        <f>(R45/Q45-1)*100</f>
        <v>6.4619813959110539</v>
      </c>
      <c r="S55" s="129"/>
      <c r="T55" s="129"/>
      <c r="U55" s="129"/>
    </row>
    <row r="56" spans="1:22" s="104" customFormat="1" ht="20.25" customHeight="1">
      <c r="A56" s="106"/>
      <c r="B56" s="106" t="s">
        <v>185</v>
      </c>
      <c r="C56" s="129">
        <f>(C46/'19년(new)'!R46-1)*100</f>
        <v>-2.1157936104304387</v>
      </c>
      <c r="D56" s="129">
        <f t="shared" ref="D56:E58" si="3">(D46/C46-1)*100</f>
        <v>0.79647637434980822</v>
      </c>
      <c r="E56" s="129">
        <f t="shared" si="3"/>
        <v>7.616565135895037</v>
      </c>
      <c r="F56" s="129"/>
      <c r="G56" s="129">
        <f t="shared" ref="G56:G58" si="4">(G46/E46-1)*100</f>
        <v>-7.3197150057423439</v>
      </c>
      <c r="H56" s="129">
        <f t="shared" ref="H56:I58" si="5">(H46/G46-1)*100</f>
        <v>-3.9800323006900618</v>
      </c>
      <c r="I56" s="129">
        <f t="shared" si="5"/>
        <v>2.038557046569367</v>
      </c>
      <c r="J56" s="129"/>
      <c r="K56" s="129"/>
      <c r="L56" s="129">
        <f t="shared" ref="L56:L58" si="6">(L46/I46-1)*100</f>
        <v>3.9638916028795546</v>
      </c>
      <c r="M56" s="129">
        <f t="shared" ref="M56:N58" si="7">(M46/L46-1)*100</f>
        <v>-10.959156846013695</v>
      </c>
      <c r="N56" s="129">
        <f t="shared" si="7"/>
        <v>7.0475795798907059</v>
      </c>
      <c r="O56" s="129"/>
      <c r="P56" s="129">
        <f t="shared" si="2"/>
        <v>-2.6790466973143023</v>
      </c>
      <c r="Q56" s="129">
        <f t="shared" ref="Q56:R58" si="8">(Q46/P46-1)*100</f>
        <v>10.055254799833424</v>
      </c>
      <c r="R56" s="129">
        <f t="shared" si="8"/>
        <v>4.6575063958117946</v>
      </c>
      <c r="S56" s="129"/>
      <c r="T56" s="129"/>
      <c r="U56" s="129"/>
    </row>
    <row r="57" spans="1:22" s="104" customFormat="1" ht="20.25" customHeight="1">
      <c r="A57" s="106"/>
      <c r="B57" s="106" t="s">
        <v>186</v>
      </c>
      <c r="C57" s="129">
        <f>(C47/'19년(new)'!R47-1)*100</f>
        <v>-4.7836780229717935</v>
      </c>
      <c r="D57" s="129">
        <f t="shared" si="3"/>
        <v>-2.3451299940528525</v>
      </c>
      <c r="E57" s="129">
        <f t="shared" si="3"/>
        <v>9.2194842615232133</v>
      </c>
      <c r="F57" s="129"/>
      <c r="G57" s="129">
        <f t="shared" si="4"/>
        <v>-2.3277296937416758</v>
      </c>
      <c r="H57" s="129">
        <f t="shared" si="5"/>
        <v>-3.104896773259036</v>
      </c>
      <c r="I57" s="129">
        <f t="shared" si="5"/>
        <v>2.2124710910226053</v>
      </c>
      <c r="J57" s="129"/>
      <c r="K57" s="129"/>
      <c r="L57" s="129">
        <f t="shared" si="6"/>
        <v>2.2110379833957028</v>
      </c>
      <c r="M57" s="129">
        <f t="shared" si="7"/>
        <v>-12.99945288497959</v>
      </c>
      <c r="N57" s="129">
        <f t="shared" si="7"/>
        <v>7.610220489352848</v>
      </c>
      <c r="O57" s="129"/>
      <c r="P57" s="129">
        <f t="shared" si="2"/>
        <v>0.98177600762405781</v>
      </c>
      <c r="Q57" s="129">
        <f t="shared" si="8"/>
        <v>10.858358781684307</v>
      </c>
      <c r="R57" s="129">
        <f t="shared" si="8"/>
        <v>3.5176484760872206</v>
      </c>
      <c r="S57" s="129"/>
      <c r="T57" s="129"/>
      <c r="U57" s="129"/>
    </row>
    <row r="58" spans="1:22" s="104" customFormat="1" ht="20.25" customHeight="1">
      <c r="A58" s="106"/>
      <c r="B58" s="106" t="s">
        <v>42</v>
      </c>
      <c r="C58" s="129">
        <f>(C48/'19년(new)'!R48-1)*100</f>
        <v>3.6536106592583106</v>
      </c>
      <c r="D58" s="129">
        <f t="shared" si="3"/>
        <v>7.0373113274086574</v>
      </c>
      <c r="E58" s="129">
        <f t="shared" si="3"/>
        <v>4.7114640133107066</v>
      </c>
      <c r="F58" s="129"/>
      <c r="G58" s="129">
        <f t="shared" si="4"/>
        <v>-16.756603684533456</v>
      </c>
      <c r="H58" s="129">
        <f t="shared" si="5"/>
        <v>-5.9211521016026563</v>
      </c>
      <c r="I58" s="129">
        <f t="shared" si="5"/>
        <v>1.6412543442013705</v>
      </c>
      <c r="J58" s="129"/>
      <c r="K58" s="129"/>
      <c r="L58" s="129">
        <f t="shared" si="6"/>
        <v>7.9907502569373179</v>
      </c>
      <c r="M58" s="129">
        <f t="shared" si="7"/>
        <v>-6.5228133750617641</v>
      </c>
      <c r="N58" s="129">
        <f>(N48/M48-1)*100</f>
        <v>5.9089574155653413</v>
      </c>
      <c r="O58" s="129"/>
      <c r="P58" s="129">
        <f t="shared" si="2"/>
        <v>-10.20649621947387</v>
      </c>
      <c r="Q58" s="129">
        <f t="shared" si="8"/>
        <v>8.1981388454253512</v>
      </c>
      <c r="R58" s="129">
        <f t="shared" si="8"/>
        <v>7.3581459070670263</v>
      </c>
      <c r="S58" s="129"/>
      <c r="T58" s="129"/>
      <c r="U58" s="129"/>
    </row>
    <row r="59" spans="1:22" ht="20.25" customHeight="1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22"/>
      <c r="U59" s="122"/>
    </row>
    <row r="61" spans="1:22" ht="20.25" customHeight="1">
      <c r="J61" s="109"/>
      <c r="O61" s="109"/>
      <c r="S61" s="109"/>
    </row>
    <row r="62" spans="1:22" ht="20.25" customHeight="1">
      <c r="J62" s="109"/>
      <c r="O62" s="109"/>
      <c r="S62" s="109"/>
    </row>
    <row r="63" spans="1:22" ht="20.25" customHeight="1">
      <c r="J63" s="109"/>
      <c r="O63" s="109"/>
      <c r="S63" s="109"/>
    </row>
    <row r="64" spans="1:22" ht="20.25" customHeight="1">
      <c r="J64" s="109"/>
      <c r="O64" s="109"/>
      <c r="S64" s="109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Normal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L6" sqref="L6"/>
    </sheetView>
  </sheetViews>
  <sheetFormatPr defaultRowHeight="20.25" customHeight="1"/>
  <cols>
    <col min="1" max="1" width="10.109375" style="87" customWidth="1"/>
    <col min="2" max="2" width="7.6640625" style="87" bestFit="1" customWidth="1"/>
    <col min="3" max="5" width="8.44140625" style="87" customWidth="1"/>
    <col min="6" max="6" width="10.6640625" style="87" customWidth="1"/>
    <col min="7" max="9" width="8.44140625" style="87" customWidth="1"/>
    <col min="10" max="11" width="10.6640625" style="87" customWidth="1"/>
    <col min="12" max="14" width="8.44140625" style="87" customWidth="1"/>
    <col min="15" max="15" width="10.6640625" style="87" customWidth="1"/>
    <col min="16" max="18" width="9" style="87" customWidth="1"/>
    <col min="19" max="21" width="9.77734375" style="87" customWidth="1"/>
    <col min="22" max="16384" width="8.88671875" style="87"/>
  </cols>
  <sheetData>
    <row r="1" spans="1:21" ht="14.25" customHeight="1">
      <c r="F1" s="88"/>
      <c r="J1" s="88"/>
      <c r="K1" s="88"/>
      <c r="O1" s="88"/>
      <c r="S1" s="88"/>
      <c r="T1" s="88"/>
      <c r="U1" s="88"/>
    </row>
    <row r="2" spans="1:21" ht="27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0.25" customHeight="1">
      <c r="F3" s="88"/>
      <c r="J3" s="88"/>
      <c r="K3" s="88"/>
      <c r="O3" s="88"/>
      <c r="S3" s="88"/>
      <c r="U3" s="89" t="s">
        <v>25</v>
      </c>
    </row>
    <row r="4" spans="1:21" ht="30.75" customHeight="1" thickBot="1">
      <c r="A4" s="90" t="s">
        <v>1</v>
      </c>
      <c r="B4" s="91" t="s">
        <v>2</v>
      </c>
      <c r="C4" s="92" t="s">
        <v>268</v>
      </c>
      <c r="D4" s="92" t="s">
        <v>269</v>
      </c>
      <c r="E4" s="92" t="s">
        <v>270</v>
      </c>
      <c r="F4" s="93" t="s">
        <v>272</v>
      </c>
      <c r="G4" s="92" t="s">
        <v>271</v>
      </c>
      <c r="H4" s="92" t="s">
        <v>275</v>
      </c>
      <c r="I4" s="92" t="s">
        <v>273</v>
      </c>
      <c r="J4" s="93" t="s">
        <v>274</v>
      </c>
      <c r="K4" s="93" t="s">
        <v>264</v>
      </c>
      <c r="L4" s="92" t="s">
        <v>276</v>
      </c>
      <c r="M4" s="92" t="s">
        <v>256</v>
      </c>
      <c r="N4" s="92" t="s">
        <v>257</v>
      </c>
      <c r="O4" s="93" t="s">
        <v>265</v>
      </c>
      <c r="P4" s="92" t="s">
        <v>258</v>
      </c>
      <c r="Q4" s="92" t="s">
        <v>266</v>
      </c>
      <c r="R4" s="92" t="s">
        <v>267</v>
      </c>
      <c r="S4" s="93" t="s">
        <v>231</v>
      </c>
      <c r="T4" s="93" t="s">
        <v>225</v>
      </c>
      <c r="U4" s="93" t="s">
        <v>205</v>
      </c>
    </row>
    <row r="5" spans="1:21" ht="27" customHeight="1" thickTop="1">
      <c r="A5" s="94" t="s">
        <v>175</v>
      </c>
      <c r="B5" s="95" t="s">
        <v>9</v>
      </c>
      <c r="C5" s="110">
        <v>20269</v>
      </c>
      <c r="D5" s="110">
        <v>17498</v>
      </c>
      <c r="E5" s="110">
        <v>21191</v>
      </c>
      <c r="F5" s="111">
        <f>SUM(C5:E5)</f>
        <v>58958</v>
      </c>
      <c r="G5" s="110">
        <v>19391</v>
      </c>
      <c r="H5" s="110">
        <v>18237</v>
      </c>
      <c r="I5" s="110">
        <v>19142</v>
      </c>
      <c r="J5" s="111">
        <f>SUM(G5:I5)</f>
        <v>56770</v>
      </c>
      <c r="K5" s="111">
        <f>SUM(J5,F5)</f>
        <v>115728</v>
      </c>
      <c r="L5" s="110">
        <v>17628</v>
      </c>
      <c r="M5" s="110"/>
      <c r="N5" s="110"/>
      <c r="O5" s="111">
        <f>SUM(L5:N5)</f>
        <v>17628</v>
      </c>
      <c r="P5" s="110"/>
      <c r="Q5" s="110"/>
      <c r="R5" s="110"/>
      <c r="S5" s="111">
        <f>SUM(P5:R5)</f>
        <v>0</v>
      </c>
      <c r="T5" s="112">
        <f>SUM(S5,O5)</f>
        <v>17628</v>
      </c>
      <c r="U5" s="112">
        <f>SUM(T5,K5)</f>
        <v>133356</v>
      </c>
    </row>
    <row r="6" spans="1:21" ht="27" customHeight="1">
      <c r="A6" s="96"/>
      <c r="B6" s="97" t="s">
        <v>10</v>
      </c>
      <c r="C6" s="113">
        <v>18556</v>
      </c>
      <c r="D6" s="113">
        <v>17879</v>
      </c>
      <c r="E6" s="113">
        <v>20002</v>
      </c>
      <c r="F6" s="114">
        <f>SUM(C6:E6)</f>
        <v>56437</v>
      </c>
      <c r="G6" s="113">
        <v>18310</v>
      </c>
      <c r="H6" s="113">
        <v>18480</v>
      </c>
      <c r="I6" s="113">
        <v>16802</v>
      </c>
      <c r="J6" s="115">
        <f>SUM(G6:I6)</f>
        <v>53592</v>
      </c>
      <c r="K6" s="114">
        <f>SUM(K7:K8)</f>
        <v>110029</v>
      </c>
      <c r="L6" s="113">
        <v>17411</v>
      </c>
      <c r="M6" s="113"/>
      <c r="N6" s="113"/>
      <c r="O6" s="115">
        <f>SUM(L6:N6)</f>
        <v>17411</v>
      </c>
      <c r="P6" s="113"/>
      <c r="Q6" s="113"/>
      <c r="R6" s="113"/>
      <c r="S6" s="115">
        <f>SUM(P6:R6)</f>
        <v>0</v>
      </c>
      <c r="T6" s="116">
        <f>SUM(S6,O6)</f>
        <v>17411</v>
      </c>
      <c r="U6" s="116">
        <f>SUM(T6,K6)</f>
        <v>127440</v>
      </c>
    </row>
    <row r="7" spans="1:21" ht="27" customHeight="1">
      <c r="A7" s="96"/>
      <c r="B7" s="98" t="s">
        <v>15</v>
      </c>
      <c r="C7" s="110">
        <v>13041</v>
      </c>
      <c r="D7" s="110">
        <v>13148</v>
      </c>
      <c r="E7" s="110">
        <v>14609</v>
      </c>
      <c r="F7" s="111">
        <f>SUM(C7:E7)</f>
        <v>40798</v>
      </c>
      <c r="G7" s="110">
        <v>13325</v>
      </c>
      <c r="H7" s="110">
        <v>13559</v>
      </c>
      <c r="I7" s="110">
        <v>11877</v>
      </c>
      <c r="J7" s="132">
        <f>SUM(G7:I7)</f>
        <v>38761</v>
      </c>
      <c r="K7" s="111">
        <f>SUM(F7+J7)</f>
        <v>79559</v>
      </c>
      <c r="L7" s="110">
        <v>11207</v>
      </c>
      <c r="M7" s="110"/>
      <c r="N7" s="110"/>
      <c r="O7" s="111">
        <f>SUM(L7:N7)</f>
        <v>11207</v>
      </c>
      <c r="P7" s="110"/>
      <c r="Q7" s="110"/>
      <c r="R7" s="110"/>
      <c r="S7" s="111">
        <f>SUM(P7:R7)</f>
        <v>0</v>
      </c>
      <c r="T7" s="117">
        <f>SUM(S7,O7)</f>
        <v>11207</v>
      </c>
      <c r="U7" s="117">
        <f>SUM(T7,K7)</f>
        <v>90766</v>
      </c>
    </row>
    <row r="8" spans="1:21" ht="27" customHeight="1">
      <c r="A8" s="96"/>
      <c r="B8" s="98" t="s">
        <v>16</v>
      </c>
      <c r="C8" s="110">
        <v>5515</v>
      </c>
      <c r="D8" s="110">
        <v>4731</v>
      </c>
      <c r="E8" s="110">
        <v>5393</v>
      </c>
      <c r="F8" s="111">
        <f>SUM(C8:E8)</f>
        <v>15639</v>
      </c>
      <c r="G8" s="110">
        <v>4985</v>
      </c>
      <c r="H8" s="110">
        <v>4921</v>
      </c>
      <c r="I8" s="110">
        <v>4925</v>
      </c>
      <c r="J8" s="111">
        <f>SUM(G8:I8)</f>
        <v>14831</v>
      </c>
      <c r="K8" s="111">
        <f>SUM(F8+J8)</f>
        <v>30470</v>
      </c>
      <c r="L8" s="110">
        <v>6204</v>
      </c>
      <c r="M8" s="110"/>
      <c r="N8" s="110"/>
      <c r="O8" s="111">
        <f>SUM(L8:N8)</f>
        <v>6204</v>
      </c>
      <c r="P8" s="110"/>
      <c r="Q8" s="110"/>
      <c r="R8" s="110"/>
      <c r="S8" s="111">
        <f>SUM(P8:R8)</f>
        <v>0</v>
      </c>
      <c r="T8" s="111">
        <f>SUM(S8,O8)</f>
        <v>6204</v>
      </c>
      <c r="U8" s="111">
        <f>SUM(T8,K8)</f>
        <v>36674</v>
      </c>
    </row>
    <row r="9" spans="1:21" ht="27" customHeight="1" thickBot="1">
      <c r="A9" s="99"/>
      <c r="B9" s="100" t="s">
        <v>11</v>
      </c>
      <c r="C9" s="118">
        <v>17604</v>
      </c>
      <c r="D9" s="118">
        <v>17195</v>
      </c>
      <c r="E9" s="118">
        <v>18432</v>
      </c>
      <c r="F9" s="119">
        <f>E9</f>
        <v>18432</v>
      </c>
      <c r="G9" s="118">
        <v>19495</v>
      </c>
      <c r="H9" s="118">
        <v>19302</v>
      </c>
      <c r="I9" s="118">
        <v>21634</v>
      </c>
      <c r="J9" s="120">
        <f>I9</f>
        <v>21634</v>
      </c>
      <c r="K9" s="120">
        <f>J9</f>
        <v>21634</v>
      </c>
      <c r="L9" s="118">
        <v>21744</v>
      </c>
      <c r="M9" s="118"/>
      <c r="N9" s="118"/>
      <c r="O9" s="120">
        <f>N9</f>
        <v>0</v>
      </c>
      <c r="P9" s="118"/>
      <c r="Q9" s="118"/>
      <c r="R9" s="118"/>
      <c r="S9" s="120">
        <f>R9</f>
        <v>0</v>
      </c>
      <c r="T9" s="120">
        <f>S9</f>
        <v>0</v>
      </c>
      <c r="U9" s="119">
        <f>T9</f>
        <v>0</v>
      </c>
    </row>
    <row r="10" spans="1:21" ht="27" customHeight="1" thickTop="1">
      <c r="A10" s="94" t="s">
        <v>176</v>
      </c>
      <c r="B10" s="95" t="s">
        <v>9</v>
      </c>
      <c r="C10" s="110">
        <v>47372</v>
      </c>
      <c r="D10" s="110">
        <v>44024</v>
      </c>
      <c r="E10" s="110">
        <v>44474</v>
      </c>
      <c r="F10" s="111">
        <f>SUM(C10:E10)</f>
        <v>135870</v>
      </c>
      <c r="G10" s="110">
        <v>44279</v>
      </c>
      <c r="H10" s="110">
        <v>42189</v>
      </c>
      <c r="I10" s="110">
        <v>43190</v>
      </c>
      <c r="J10" s="111">
        <f>SUM(G10:I10)</f>
        <v>129658</v>
      </c>
      <c r="K10" s="111">
        <f>SUM(J10,F10)</f>
        <v>265528</v>
      </c>
      <c r="L10" s="110">
        <v>44993</v>
      </c>
      <c r="M10" s="110"/>
      <c r="N10" s="110"/>
      <c r="O10" s="111">
        <f>SUM(L10:N10)</f>
        <v>44993</v>
      </c>
      <c r="P10" s="110"/>
      <c r="Q10" s="110"/>
      <c r="R10" s="110"/>
      <c r="S10" s="111">
        <f>SUM(P10:R10)</f>
        <v>0</v>
      </c>
      <c r="T10" s="111">
        <f>SUM(S10,O10)</f>
        <v>44993</v>
      </c>
      <c r="U10" s="111">
        <f>SUM(T10,K10)</f>
        <v>310521</v>
      </c>
    </row>
    <row r="11" spans="1:21" ht="27" customHeight="1">
      <c r="A11" s="96"/>
      <c r="B11" s="97" t="s">
        <v>10</v>
      </c>
      <c r="C11" s="113">
        <v>37204</v>
      </c>
      <c r="D11" s="113">
        <v>34628</v>
      </c>
      <c r="E11" s="113">
        <v>36175</v>
      </c>
      <c r="F11" s="114">
        <f>SUM(C11:E11)</f>
        <v>108007</v>
      </c>
      <c r="G11" s="113">
        <v>37468</v>
      </c>
      <c r="H11" s="113">
        <v>34853</v>
      </c>
      <c r="I11" s="113">
        <v>34545</v>
      </c>
      <c r="J11" s="115">
        <f>SUM(G11:I11)</f>
        <v>106866</v>
      </c>
      <c r="K11" s="114">
        <f>SUM(K12:K13)</f>
        <v>214873</v>
      </c>
      <c r="L11" s="113">
        <v>35393</v>
      </c>
      <c r="M11" s="113"/>
      <c r="N11" s="113"/>
      <c r="O11" s="115">
        <f>SUM(L11:N11)</f>
        <v>35393</v>
      </c>
      <c r="P11" s="113"/>
      <c r="Q11" s="113"/>
      <c r="R11" s="113"/>
      <c r="S11" s="114">
        <f>SUM(S12:S13)</f>
        <v>0</v>
      </c>
      <c r="T11" s="115">
        <f>SUM(S11,O11)</f>
        <v>35393</v>
      </c>
      <c r="U11" s="115">
        <f>SUM(T11,K11)</f>
        <v>250266</v>
      </c>
    </row>
    <row r="12" spans="1:21" ht="27" customHeight="1">
      <c r="A12" s="96"/>
      <c r="B12" s="98" t="s">
        <v>15</v>
      </c>
      <c r="C12" s="110">
        <v>31353</v>
      </c>
      <c r="D12" s="110">
        <v>28547</v>
      </c>
      <c r="E12" s="110">
        <v>30473</v>
      </c>
      <c r="F12" s="111">
        <f>SUM(C12:E12)</f>
        <v>90373</v>
      </c>
      <c r="G12" s="110">
        <v>31566</v>
      </c>
      <c r="H12" s="110">
        <v>29378</v>
      </c>
      <c r="I12" s="110">
        <v>28505</v>
      </c>
      <c r="J12" s="111">
        <f>SUM(G12:I12)</f>
        <v>89449</v>
      </c>
      <c r="K12" s="111">
        <f>SUM(F12+J12)</f>
        <v>179822</v>
      </c>
      <c r="L12" s="110">
        <v>29815</v>
      </c>
      <c r="M12" s="110"/>
      <c r="N12" s="110"/>
      <c r="O12" s="111">
        <f>SUM(L12:N12)</f>
        <v>29815</v>
      </c>
      <c r="P12" s="110"/>
      <c r="Q12" s="110"/>
      <c r="R12" s="110"/>
      <c r="S12" s="111">
        <f>SUM(P12:R12)</f>
        <v>0</v>
      </c>
      <c r="T12" s="111">
        <f>SUM(S12,O12)</f>
        <v>29815</v>
      </c>
      <c r="U12" s="111">
        <f>SUM(T12,K12)</f>
        <v>209637</v>
      </c>
    </row>
    <row r="13" spans="1:21" ht="27" customHeight="1">
      <c r="A13" s="96"/>
      <c r="B13" s="98" t="s">
        <v>16</v>
      </c>
      <c r="C13" s="110">
        <v>5851</v>
      </c>
      <c r="D13" s="110">
        <v>6081</v>
      </c>
      <c r="E13" s="110">
        <v>5702</v>
      </c>
      <c r="F13" s="111">
        <f>SUM(C13:E13)</f>
        <v>17634</v>
      </c>
      <c r="G13" s="110">
        <v>5902</v>
      </c>
      <c r="H13" s="110">
        <v>5475</v>
      </c>
      <c r="I13" s="110">
        <v>6040</v>
      </c>
      <c r="J13" s="111">
        <f>SUM(G13:I13)</f>
        <v>17417</v>
      </c>
      <c r="K13" s="111">
        <f>SUM(F13+J13)</f>
        <v>35051</v>
      </c>
      <c r="L13" s="110">
        <v>5578</v>
      </c>
      <c r="M13" s="110"/>
      <c r="N13" s="110"/>
      <c r="O13" s="111">
        <f>SUM(L13:N13)</f>
        <v>5578</v>
      </c>
      <c r="P13" s="110"/>
      <c r="Q13" s="110"/>
      <c r="R13" s="110"/>
      <c r="S13" s="111">
        <f>SUM(P13:R13)</f>
        <v>0</v>
      </c>
      <c r="T13" s="111">
        <f>SUM(S13,O13)</f>
        <v>5578</v>
      </c>
      <c r="U13" s="111">
        <f>SUM(T13,K13)</f>
        <v>40629</v>
      </c>
    </row>
    <row r="14" spans="1:21" ht="27" customHeight="1" thickBot="1">
      <c r="A14" s="99"/>
      <c r="B14" s="100" t="s">
        <v>11</v>
      </c>
      <c r="C14" s="118">
        <v>14634</v>
      </c>
      <c r="D14" s="118">
        <v>16615</v>
      </c>
      <c r="E14" s="118">
        <v>17546</v>
      </c>
      <c r="F14" s="119">
        <f>E14</f>
        <v>17546</v>
      </c>
      <c r="G14" s="118">
        <v>17343</v>
      </c>
      <c r="H14" s="118">
        <v>16804</v>
      </c>
      <c r="I14" s="118">
        <v>17648</v>
      </c>
      <c r="J14" s="120">
        <f>I14</f>
        <v>17648</v>
      </c>
      <c r="K14" s="119">
        <f>SUM(F14+J14)</f>
        <v>35194</v>
      </c>
      <c r="L14" s="118">
        <v>19267</v>
      </c>
      <c r="M14" s="118"/>
      <c r="N14" s="118"/>
      <c r="O14" s="120">
        <f>N14</f>
        <v>0</v>
      </c>
      <c r="P14" s="118"/>
      <c r="Q14" s="118"/>
      <c r="R14" s="118"/>
      <c r="S14" s="120">
        <f>R14</f>
        <v>0</v>
      </c>
      <c r="T14" s="120">
        <f>S14</f>
        <v>0</v>
      </c>
      <c r="U14" s="119">
        <f>T14</f>
        <v>0</v>
      </c>
    </row>
    <row r="15" spans="1:21" ht="27" customHeight="1" thickTop="1">
      <c r="A15" s="94" t="s">
        <v>177</v>
      </c>
      <c r="B15" s="95" t="s">
        <v>9</v>
      </c>
      <c r="C15" s="110">
        <v>7884</v>
      </c>
      <c r="D15" s="110">
        <v>7975</v>
      </c>
      <c r="E15" s="110">
        <v>10066</v>
      </c>
      <c r="F15" s="111">
        <f>SUM(C15:E15)</f>
        <v>25925</v>
      </c>
      <c r="G15" s="110">
        <v>9552</v>
      </c>
      <c r="H15" s="110">
        <v>9581</v>
      </c>
      <c r="I15" s="110">
        <v>9356</v>
      </c>
      <c r="J15" s="111">
        <f>SUM(G15:I15)</f>
        <v>28489</v>
      </c>
      <c r="K15" s="117">
        <f>SUM(J15,F15)</f>
        <v>54414</v>
      </c>
      <c r="L15" s="110">
        <v>8612</v>
      </c>
      <c r="M15" s="110"/>
      <c r="N15" s="110"/>
      <c r="O15" s="111">
        <f>SUM(L15:N15)</f>
        <v>8612</v>
      </c>
      <c r="P15" s="110"/>
      <c r="Q15" s="110"/>
      <c r="R15" s="110"/>
      <c r="S15" s="111">
        <f>SUM(P15:R15)</f>
        <v>0</v>
      </c>
      <c r="T15" s="111">
        <f>SUM(S15,O15)</f>
        <v>8612</v>
      </c>
      <c r="U15" s="111">
        <f>SUM(T15,K15)</f>
        <v>63026</v>
      </c>
    </row>
    <row r="16" spans="1:21" ht="27" customHeight="1">
      <c r="A16" s="94"/>
      <c r="B16" s="97" t="s">
        <v>10</v>
      </c>
      <c r="C16" s="113">
        <v>8689</v>
      </c>
      <c r="D16" s="113">
        <v>7767</v>
      </c>
      <c r="E16" s="113">
        <v>9604</v>
      </c>
      <c r="F16" s="114">
        <f>SUM(C16:E16)</f>
        <v>26060</v>
      </c>
      <c r="G16" s="113">
        <v>8457</v>
      </c>
      <c r="H16" s="113">
        <v>9445</v>
      </c>
      <c r="I16" s="113">
        <v>7849</v>
      </c>
      <c r="J16" s="115">
        <f>SUM(G16:I16)</f>
        <v>25751</v>
      </c>
      <c r="K16" s="116">
        <f>SUM(J16,F16)</f>
        <v>51811</v>
      </c>
      <c r="L16" s="113">
        <v>9276</v>
      </c>
      <c r="M16" s="113"/>
      <c r="N16" s="113"/>
      <c r="O16" s="115">
        <f>SUM(L16:N16)</f>
        <v>9276</v>
      </c>
      <c r="P16" s="113"/>
      <c r="Q16" s="113"/>
      <c r="R16" s="113"/>
      <c r="S16" s="114">
        <f>SUM(S17:S18)</f>
        <v>0</v>
      </c>
      <c r="T16" s="115">
        <f>SUM(S16,O16)</f>
        <v>9276</v>
      </c>
      <c r="U16" s="115">
        <f>SUM(T16,K16)</f>
        <v>61087</v>
      </c>
    </row>
    <row r="17" spans="1:21" ht="27" customHeight="1">
      <c r="A17" s="96"/>
      <c r="B17" s="98" t="s">
        <v>15</v>
      </c>
      <c r="C17" s="110">
        <v>4493</v>
      </c>
      <c r="D17" s="110">
        <v>4437</v>
      </c>
      <c r="E17" s="110">
        <v>5780</v>
      </c>
      <c r="F17" s="111">
        <f>SUM(C17:E17)</f>
        <v>14710</v>
      </c>
      <c r="G17" s="110">
        <v>4971</v>
      </c>
      <c r="H17" s="110">
        <v>5507</v>
      </c>
      <c r="I17" s="110">
        <v>3962</v>
      </c>
      <c r="J17" s="111">
        <f>SUM(G17:I17)</f>
        <v>14440</v>
      </c>
      <c r="K17" s="111">
        <f>SUM(F17+J17)</f>
        <v>29150</v>
      </c>
      <c r="L17" s="110">
        <v>4513</v>
      </c>
      <c r="M17" s="110"/>
      <c r="N17" s="110"/>
      <c r="O17" s="111">
        <f>SUM(L17:N17)</f>
        <v>4513</v>
      </c>
      <c r="P17" s="110"/>
      <c r="Q17" s="110"/>
      <c r="R17" s="110"/>
      <c r="S17" s="111">
        <f>SUM(P17:R17)</f>
        <v>0</v>
      </c>
      <c r="T17" s="111">
        <f>SUM(S17,O17)</f>
        <v>4513</v>
      </c>
      <c r="U17" s="111">
        <f>SUM(T17,K17)</f>
        <v>33663</v>
      </c>
    </row>
    <row r="18" spans="1:21" ht="27" customHeight="1">
      <c r="A18" s="96"/>
      <c r="B18" s="98" t="s">
        <v>16</v>
      </c>
      <c r="C18" s="110">
        <v>4196</v>
      </c>
      <c r="D18" s="110">
        <v>3330</v>
      </c>
      <c r="E18" s="110">
        <v>3824</v>
      </c>
      <c r="F18" s="111">
        <f>SUM(C18:E18)</f>
        <v>11350</v>
      </c>
      <c r="G18" s="110">
        <v>3486</v>
      </c>
      <c r="H18" s="110">
        <v>3938</v>
      </c>
      <c r="I18" s="110">
        <v>3887</v>
      </c>
      <c r="J18" s="111">
        <f>SUM(G18:I18)</f>
        <v>11311</v>
      </c>
      <c r="K18" s="111">
        <f>SUM(F18+J18)</f>
        <v>22661</v>
      </c>
      <c r="L18" s="110">
        <v>4763</v>
      </c>
      <c r="M18" s="110"/>
      <c r="N18" s="110"/>
      <c r="O18" s="111">
        <f>SUM(L18:N18)</f>
        <v>4763</v>
      </c>
      <c r="P18" s="110"/>
      <c r="Q18" s="110"/>
      <c r="R18" s="110"/>
      <c r="S18" s="111">
        <f>SUM(P18:R18)</f>
        <v>0</v>
      </c>
      <c r="T18" s="111">
        <f>SUM(S18,O18)</f>
        <v>4763</v>
      </c>
      <c r="U18" s="111">
        <f>SUM(T18,K18)</f>
        <v>27424</v>
      </c>
    </row>
    <row r="19" spans="1:21" ht="27" customHeight="1" thickBot="1">
      <c r="A19" s="99"/>
      <c r="B19" s="100" t="s">
        <v>11</v>
      </c>
      <c r="C19" s="118">
        <v>8223</v>
      </c>
      <c r="D19" s="118">
        <v>8096</v>
      </c>
      <c r="E19" s="118">
        <v>8367</v>
      </c>
      <c r="F19" s="119">
        <f>E19</f>
        <v>8367</v>
      </c>
      <c r="G19" s="118">
        <v>9154</v>
      </c>
      <c r="H19" s="118">
        <v>8948</v>
      </c>
      <c r="I19" s="118">
        <v>8390</v>
      </c>
      <c r="J19" s="120">
        <f>I19</f>
        <v>8390</v>
      </c>
      <c r="K19" s="119">
        <f>SUM(F19+J19)</f>
        <v>16757</v>
      </c>
      <c r="L19" s="118">
        <v>6456</v>
      </c>
      <c r="M19" s="118"/>
      <c r="N19" s="118"/>
      <c r="O19" s="120">
        <f>N19</f>
        <v>0</v>
      </c>
      <c r="P19" s="118"/>
      <c r="Q19" s="118"/>
      <c r="R19" s="118"/>
      <c r="S19" s="120">
        <f>R19</f>
        <v>0</v>
      </c>
      <c r="T19" s="120">
        <f>S19</f>
        <v>0</v>
      </c>
      <c r="U19" s="119">
        <f>T19</f>
        <v>0</v>
      </c>
    </row>
    <row r="20" spans="1:21" ht="27" customHeight="1" thickTop="1">
      <c r="A20" s="94" t="s">
        <v>178</v>
      </c>
      <c r="B20" s="95" t="s">
        <v>9</v>
      </c>
      <c r="C20" s="110">
        <v>12270</v>
      </c>
      <c r="D20" s="110">
        <v>11025</v>
      </c>
      <c r="E20" s="110">
        <v>13636</v>
      </c>
      <c r="F20" s="111">
        <f>SUM(C20:E20)</f>
        <v>36931</v>
      </c>
      <c r="G20" s="110">
        <v>12625</v>
      </c>
      <c r="H20" s="110">
        <v>11108</v>
      </c>
      <c r="I20" s="110">
        <v>11542</v>
      </c>
      <c r="J20" s="111">
        <f>SUM(G20:I20)</f>
        <v>35275</v>
      </c>
      <c r="K20" s="111">
        <f>SUM(J20,F20)</f>
        <v>72206</v>
      </c>
      <c r="L20" s="110">
        <v>11351</v>
      </c>
      <c r="M20" s="110"/>
      <c r="N20" s="110"/>
      <c r="O20" s="111">
        <f>SUM(L20:N20)</f>
        <v>11351</v>
      </c>
      <c r="P20" s="110"/>
      <c r="Q20" s="110"/>
      <c r="R20" s="110"/>
      <c r="S20" s="111">
        <f>SUM(P20:R20)</f>
        <v>0</v>
      </c>
      <c r="T20" s="111">
        <f>SUM(S20,O20)</f>
        <v>11351</v>
      </c>
      <c r="U20" s="111">
        <f>SUM(T20,K20)</f>
        <v>83557</v>
      </c>
    </row>
    <row r="21" spans="1:21" ht="27" customHeight="1">
      <c r="A21" s="94" t="s">
        <v>179</v>
      </c>
      <c r="B21" s="97" t="s">
        <v>10</v>
      </c>
      <c r="C21" s="113">
        <v>12808</v>
      </c>
      <c r="D21" s="113">
        <v>10117</v>
      </c>
      <c r="E21" s="113">
        <v>12590</v>
      </c>
      <c r="F21" s="114">
        <f>SUM(C21:E21)</f>
        <v>35515</v>
      </c>
      <c r="G21" s="113">
        <v>11886</v>
      </c>
      <c r="H21" s="113">
        <v>10847</v>
      </c>
      <c r="I21" s="113">
        <v>11867</v>
      </c>
      <c r="J21" s="115">
        <f>SUM(G21:I21)</f>
        <v>34600</v>
      </c>
      <c r="K21" s="115">
        <f>SUM(J21,F21)</f>
        <v>70115</v>
      </c>
      <c r="L21" s="113">
        <v>10938</v>
      </c>
      <c r="M21" s="113"/>
      <c r="N21" s="113"/>
      <c r="O21" s="115">
        <f>SUM(L21:N21)</f>
        <v>10938</v>
      </c>
      <c r="P21" s="113"/>
      <c r="Q21" s="113"/>
      <c r="R21" s="113"/>
      <c r="S21" s="115">
        <f>SUM(P21:R21)</f>
        <v>0</v>
      </c>
      <c r="T21" s="115">
        <f>SUM(S21,O21)</f>
        <v>10938</v>
      </c>
      <c r="U21" s="115">
        <f>SUM(T21,K21)</f>
        <v>81053</v>
      </c>
    </row>
    <row r="22" spans="1:21" ht="27" customHeight="1">
      <c r="A22" s="96"/>
      <c r="B22" s="98" t="s">
        <v>15</v>
      </c>
      <c r="C22" s="110">
        <v>11051</v>
      </c>
      <c r="D22" s="110">
        <v>9056</v>
      </c>
      <c r="E22" s="110">
        <v>11258</v>
      </c>
      <c r="F22" s="111">
        <f>SUM(C22:E22)</f>
        <v>31365</v>
      </c>
      <c r="G22" s="110">
        <v>10865</v>
      </c>
      <c r="H22" s="110">
        <v>9858</v>
      </c>
      <c r="I22" s="110">
        <v>10774</v>
      </c>
      <c r="J22" s="111">
        <f>SUM(G22:I22)</f>
        <v>31497</v>
      </c>
      <c r="K22" s="111">
        <f>SUM(J22,F22)</f>
        <v>62862</v>
      </c>
      <c r="L22" s="110">
        <v>10054</v>
      </c>
      <c r="M22" s="110"/>
      <c r="N22" s="110"/>
      <c r="O22" s="111">
        <f>SUM(L22:N22)</f>
        <v>10054</v>
      </c>
      <c r="P22" s="110"/>
      <c r="Q22" s="110"/>
      <c r="R22" s="110"/>
      <c r="S22" s="111">
        <f>SUM(P22:R22)</f>
        <v>0</v>
      </c>
      <c r="T22" s="111">
        <f>SUM(S22,O22)</f>
        <v>10054</v>
      </c>
      <c r="U22" s="111">
        <f>SUM(T22,K22)</f>
        <v>72916</v>
      </c>
    </row>
    <row r="23" spans="1:21" ht="27" customHeight="1">
      <c r="A23" s="96"/>
      <c r="B23" s="98" t="s">
        <v>16</v>
      </c>
      <c r="C23" s="110">
        <v>1757</v>
      </c>
      <c r="D23" s="110">
        <v>1061</v>
      </c>
      <c r="E23" s="110">
        <v>1332</v>
      </c>
      <c r="F23" s="111">
        <f>SUM(C23:E23)</f>
        <v>4150</v>
      </c>
      <c r="G23" s="110">
        <v>1021</v>
      </c>
      <c r="H23" s="110">
        <v>989</v>
      </c>
      <c r="I23" s="110">
        <v>1093</v>
      </c>
      <c r="J23" s="111">
        <f>SUM(G23:I23)</f>
        <v>3103</v>
      </c>
      <c r="K23" s="111">
        <f>SUM(J23,F23)</f>
        <v>7253</v>
      </c>
      <c r="L23" s="110">
        <v>884</v>
      </c>
      <c r="M23" s="110"/>
      <c r="N23" s="110"/>
      <c r="O23" s="111">
        <f>SUM(L23:N23)</f>
        <v>884</v>
      </c>
      <c r="P23" s="110"/>
      <c r="Q23" s="110"/>
      <c r="R23" s="110"/>
      <c r="S23" s="111">
        <f>SUM(P23:R23)</f>
        <v>0</v>
      </c>
      <c r="T23" s="111">
        <f>SUM(S23,O23)</f>
        <v>884</v>
      </c>
      <c r="U23" s="111">
        <f>SUM(T23,K23)</f>
        <v>8137</v>
      </c>
    </row>
    <row r="24" spans="1:21" ht="27" customHeight="1" thickBot="1">
      <c r="A24" s="101"/>
      <c r="B24" s="100" t="s">
        <v>11</v>
      </c>
      <c r="C24" s="118">
        <v>9432</v>
      </c>
      <c r="D24" s="118">
        <v>9508</v>
      </c>
      <c r="E24" s="118">
        <v>9159</v>
      </c>
      <c r="F24" s="119">
        <f>E24</f>
        <v>9159</v>
      </c>
      <c r="G24" s="118">
        <v>8986</v>
      </c>
      <c r="H24" s="118">
        <v>8564</v>
      </c>
      <c r="I24" s="118">
        <v>7941</v>
      </c>
      <c r="J24" s="120">
        <f>I24</f>
        <v>7941</v>
      </c>
      <c r="K24" s="119">
        <f>SUM(F24+J24)</f>
        <v>17100</v>
      </c>
      <c r="L24" s="118">
        <v>7778</v>
      </c>
      <c r="M24" s="118"/>
      <c r="N24" s="118"/>
      <c r="O24" s="120">
        <f>N24</f>
        <v>0</v>
      </c>
      <c r="P24" s="118"/>
      <c r="Q24" s="118"/>
      <c r="R24" s="118"/>
      <c r="S24" s="120">
        <f>R24</f>
        <v>0</v>
      </c>
      <c r="T24" s="120">
        <f>S24</f>
        <v>0</v>
      </c>
      <c r="U24" s="119">
        <f>T24</f>
        <v>0</v>
      </c>
    </row>
    <row r="25" spans="1:21" ht="27" customHeight="1" thickTop="1">
      <c r="A25" s="94" t="s">
        <v>180</v>
      </c>
      <c r="B25" s="95" t="s">
        <v>9</v>
      </c>
      <c r="C25" s="110">
        <v>2682</v>
      </c>
      <c r="D25" s="110">
        <v>2588</v>
      </c>
      <c r="E25" s="110">
        <v>3367</v>
      </c>
      <c r="F25" s="111">
        <f>SUM(C25:E25)</f>
        <v>8637</v>
      </c>
      <c r="G25" s="110">
        <v>3071</v>
      </c>
      <c r="H25" s="110">
        <v>2562</v>
      </c>
      <c r="I25" s="110">
        <v>2948</v>
      </c>
      <c r="J25" s="111">
        <f>SUM(G25:I25)</f>
        <v>8581</v>
      </c>
      <c r="K25" s="111">
        <f>SUM(J25,F25)</f>
        <v>17218</v>
      </c>
      <c r="L25" s="110">
        <v>2757</v>
      </c>
      <c r="M25" s="110"/>
      <c r="N25" s="110"/>
      <c r="O25" s="111">
        <f>SUM(L25:N25)</f>
        <v>2757</v>
      </c>
      <c r="P25" s="110"/>
      <c r="Q25" s="110"/>
      <c r="R25" s="110"/>
      <c r="S25" s="111">
        <f>SUM(P25:R25)</f>
        <v>0</v>
      </c>
      <c r="T25" s="111">
        <f>SUM(S25,O25)</f>
        <v>2757</v>
      </c>
      <c r="U25" s="111">
        <f>SUM(T25,K25)</f>
        <v>19975</v>
      </c>
    </row>
    <row r="26" spans="1:21" ht="27" customHeight="1">
      <c r="A26" s="96"/>
      <c r="B26" s="97" t="s">
        <v>10</v>
      </c>
      <c r="C26" s="113">
        <v>2171</v>
      </c>
      <c r="D26" s="113">
        <v>2540</v>
      </c>
      <c r="E26" s="113">
        <v>2761</v>
      </c>
      <c r="F26" s="114">
        <f>SUM(C26:E26)</f>
        <v>7472</v>
      </c>
      <c r="G26" s="113">
        <v>2772</v>
      </c>
      <c r="H26" s="113">
        <v>2702</v>
      </c>
      <c r="I26" s="113">
        <v>2804</v>
      </c>
      <c r="J26" s="115">
        <f>SUM(G26:I26)</f>
        <v>8278</v>
      </c>
      <c r="K26" s="114">
        <f>SUM(K27:K28)</f>
        <v>15750</v>
      </c>
      <c r="L26" s="113">
        <v>2486</v>
      </c>
      <c r="M26" s="113"/>
      <c r="N26" s="113"/>
      <c r="O26" s="115">
        <f>SUM(L26:N26)</f>
        <v>2486</v>
      </c>
      <c r="P26" s="113"/>
      <c r="Q26" s="113"/>
      <c r="R26" s="113"/>
      <c r="S26" s="114">
        <f>SUM(S27:S28)</f>
        <v>0</v>
      </c>
      <c r="T26" s="115">
        <f>SUM(S26,O26)</f>
        <v>2486</v>
      </c>
      <c r="U26" s="115">
        <f>SUM(T26,K26)</f>
        <v>18236</v>
      </c>
    </row>
    <row r="27" spans="1:21" ht="27" customHeight="1">
      <c r="A27" s="96"/>
      <c r="B27" s="98" t="s">
        <v>15</v>
      </c>
      <c r="C27" s="110">
        <v>1980</v>
      </c>
      <c r="D27" s="110">
        <v>2410</v>
      </c>
      <c r="E27" s="110">
        <v>2506</v>
      </c>
      <c r="F27" s="111">
        <f>SUM(C27:E27)</f>
        <v>6896</v>
      </c>
      <c r="G27" s="110">
        <v>2508</v>
      </c>
      <c r="H27" s="110">
        <v>2455</v>
      </c>
      <c r="I27" s="110">
        <v>2542</v>
      </c>
      <c r="J27" s="111">
        <f>SUM(G27:I27)</f>
        <v>7505</v>
      </c>
      <c r="K27" s="111">
        <f>SUM(F27+J27)</f>
        <v>14401</v>
      </c>
      <c r="L27" s="110">
        <v>2232</v>
      </c>
      <c r="M27" s="110"/>
      <c r="N27" s="110"/>
      <c r="O27" s="111">
        <f>SUM(L27:N27)</f>
        <v>2232</v>
      </c>
      <c r="P27" s="110"/>
      <c r="Q27" s="110"/>
      <c r="R27" s="110"/>
      <c r="S27" s="111">
        <f>SUM(P27:R27)</f>
        <v>0</v>
      </c>
      <c r="T27" s="111">
        <f>SUM(S27,O27)</f>
        <v>2232</v>
      </c>
      <c r="U27" s="111">
        <f>SUM(T27,K27)</f>
        <v>16633</v>
      </c>
    </row>
    <row r="28" spans="1:21" ht="27" customHeight="1">
      <c r="A28" s="96"/>
      <c r="B28" s="98" t="s">
        <v>16</v>
      </c>
      <c r="C28" s="110">
        <v>191</v>
      </c>
      <c r="D28" s="110">
        <v>130</v>
      </c>
      <c r="E28" s="110">
        <v>255</v>
      </c>
      <c r="F28" s="111">
        <f>SUM(C28:E28)</f>
        <v>576</v>
      </c>
      <c r="G28" s="110">
        <v>264</v>
      </c>
      <c r="H28" s="110">
        <v>247</v>
      </c>
      <c r="I28" s="110">
        <v>262</v>
      </c>
      <c r="J28" s="111">
        <f>SUM(G28:I28)</f>
        <v>773</v>
      </c>
      <c r="K28" s="111">
        <f>SUM(F28+J28)</f>
        <v>1349</v>
      </c>
      <c r="L28" s="110">
        <v>254</v>
      </c>
      <c r="M28" s="110"/>
      <c r="N28" s="110"/>
      <c r="O28" s="111">
        <f>SUM(L28:N28)</f>
        <v>254</v>
      </c>
      <c r="P28" s="110"/>
      <c r="Q28" s="110"/>
      <c r="R28" s="110"/>
      <c r="S28" s="111">
        <f>SUM(P28:R28)</f>
        <v>0</v>
      </c>
      <c r="T28" s="111">
        <f>SUM(S28,O28)</f>
        <v>254</v>
      </c>
      <c r="U28" s="111">
        <f>SUM(T28,K28)</f>
        <v>1603</v>
      </c>
    </row>
    <row r="29" spans="1:21" ht="27" customHeight="1" thickBot="1">
      <c r="A29" s="99"/>
      <c r="B29" s="100" t="s">
        <v>11</v>
      </c>
      <c r="C29" s="118">
        <v>2570</v>
      </c>
      <c r="D29" s="118">
        <v>2487</v>
      </c>
      <c r="E29" s="118">
        <v>2759</v>
      </c>
      <c r="F29" s="119">
        <f>E29</f>
        <v>2759</v>
      </c>
      <c r="G29" s="118">
        <v>2810</v>
      </c>
      <c r="H29" s="118">
        <v>2471</v>
      </c>
      <c r="I29" s="118">
        <v>2434</v>
      </c>
      <c r="J29" s="120">
        <f>I29</f>
        <v>2434</v>
      </c>
      <c r="K29" s="119">
        <f>SUM(F29+J29)</f>
        <v>5193</v>
      </c>
      <c r="L29" s="118">
        <v>2500</v>
      </c>
      <c r="M29" s="118"/>
      <c r="N29" s="118"/>
      <c r="O29" s="120">
        <f>N29</f>
        <v>0</v>
      </c>
      <c r="P29" s="118"/>
      <c r="Q29" s="118"/>
      <c r="R29" s="118"/>
      <c r="S29" s="120">
        <f>R29</f>
        <v>0</v>
      </c>
      <c r="T29" s="120">
        <f>S29</f>
        <v>0</v>
      </c>
      <c r="U29" s="119">
        <f>T29</f>
        <v>0</v>
      </c>
    </row>
    <row r="30" spans="1:21" ht="27" customHeight="1" thickTop="1">
      <c r="A30" s="94" t="s">
        <v>181</v>
      </c>
      <c r="B30" s="95" t="s">
        <v>9</v>
      </c>
      <c r="C30" s="110">
        <v>91284</v>
      </c>
      <c r="D30" s="110">
        <v>84229</v>
      </c>
      <c r="E30" s="110">
        <v>101355</v>
      </c>
      <c r="F30" s="111">
        <f>SUM(C30:E30)</f>
        <v>276868</v>
      </c>
      <c r="G30" s="110">
        <v>100146</v>
      </c>
      <c r="H30" s="110">
        <v>101114</v>
      </c>
      <c r="I30" s="110">
        <v>92919</v>
      </c>
      <c r="J30" s="111">
        <f>SUM(G30:I30)</f>
        <v>294179</v>
      </c>
      <c r="K30" s="111">
        <f>SUM(J30,F30)</f>
        <v>571047</v>
      </c>
      <c r="L30" s="110">
        <v>96906</v>
      </c>
      <c r="M30" s="110"/>
      <c r="N30" s="110"/>
      <c r="O30" s="111">
        <f>SUM(L30:N30)</f>
        <v>96906</v>
      </c>
      <c r="P30" s="110"/>
      <c r="Q30" s="110"/>
      <c r="R30" s="110"/>
      <c r="S30" s="111">
        <f>SUM(P30:R30)</f>
        <v>0</v>
      </c>
      <c r="T30" s="111">
        <f>SUM(S30,O30)</f>
        <v>96906</v>
      </c>
      <c r="U30" s="111">
        <f>SUM(T30,K30)</f>
        <v>667953</v>
      </c>
    </row>
    <row r="31" spans="1:21" ht="27" customHeight="1">
      <c r="A31" s="96"/>
      <c r="B31" s="97" t="s">
        <v>10</v>
      </c>
      <c r="C31" s="113">
        <v>92468</v>
      </c>
      <c r="D31" s="113">
        <v>84702</v>
      </c>
      <c r="E31" s="113">
        <v>101941</v>
      </c>
      <c r="F31" s="114">
        <f>SUM(C31:E31)</f>
        <v>279111</v>
      </c>
      <c r="G31" s="113">
        <v>89715</v>
      </c>
      <c r="H31" s="113">
        <v>99950</v>
      </c>
      <c r="I31" s="113">
        <v>94640</v>
      </c>
      <c r="J31" s="115">
        <f>SUM(G31:I31)</f>
        <v>284305</v>
      </c>
      <c r="K31" s="115">
        <f>SUM(J31,F31)</f>
        <v>563416</v>
      </c>
      <c r="L31" s="113">
        <v>101915</v>
      </c>
      <c r="M31" s="113"/>
      <c r="N31" s="113"/>
      <c r="O31" s="115">
        <f>SUM(L31:N31)</f>
        <v>101915</v>
      </c>
      <c r="P31" s="113"/>
      <c r="Q31" s="113"/>
      <c r="R31" s="113"/>
      <c r="S31" s="115">
        <f>SUM(P31:R31)</f>
        <v>0</v>
      </c>
      <c r="T31" s="115">
        <f>SUM(S31,O31)</f>
        <v>101915</v>
      </c>
      <c r="U31" s="115">
        <f>SUM(T31,K31)</f>
        <v>665331</v>
      </c>
    </row>
    <row r="32" spans="1:21" ht="27" customHeight="1">
      <c r="A32" s="96"/>
      <c r="B32" s="98" t="s">
        <v>15</v>
      </c>
      <c r="C32" s="110">
        <v>58064</v>
      </c>
      <c r="D32" s="110">
        <v>52739</v>
      </c>
      <c r="E32" s="110">
        <v>62919</v>
      </c>
      <c r="F32" s="111">
        <f>SUM(C32:E32)</f>
        <v>173722</v>
      </c>
      <c r="G32" s="110">
        <v>59302</v>
      </c>
      <c r="H32" s="110">
        <v>62120</v>
      </c>
      <c r="I32" s="110">
        <v>60420</v>
      </c>
      <c r="J32" s="111">
        <f>SUM(G32:I32)</f>
        <v>181842</v>
      </c>
      <c r="K32" s="111">
        <f>SUM(F32+J32)</f>
        <v>355564</v>
      </c>
      <c r="L32" s="110">
        <v>58485</v>
      </c>
      <c r="M32" s="110"/>
      <c r="N32" s="110"/>
      <c r="O32" s="111">
        <f>SUM(L32:N32)</f>
        <v>58485</v>
      </c>
      <c r="P32" s="110"/>
      <c r="Q32" s="110"/>
      <c r="R32" s="110"/>
      <c r="S32" s="111">
        <f>SUM(P32:R32)</f>
        <v>0</v>
      </c>
      <c r="T32" s="111">
        <f>SUM(S32,O32)</f>
        <v>58485</v>
      </c>
      <c r="U32" s="111">
        <f>SUM(T32,K32)</f>
        <v>414049</v>
      </c>
    </row>
    <row r="33" spans="1:22" ht="27" customHeight="1">
      <c r="A33" s="96"/>
      <c r="B33" s="98" t="s">
        <v>16</v>
      </c>
      <c r="C33" s="110">
        <v>34404</v>
      </c>
      <c r="D33" s="110">
        <v>31963</v>
      </c>
      <c r="E33" s="110">
        <v>39022</v>
      </c>
      <c r="F33" s="111">
        <f>SUM(C33:E33)</f>
        <v>105389</v>
      </c>
      <c r="G33" s="110">
        <v>30413</v>
      </c>
      <c r="H33" s="110">
        <v>37830</v>
      </c>
      <c r="I33" s="110">
        <v>34220</v>
      </c>
      <c r="J33" s="111">
        <f>SUM(G33:I33)</f>
        <v>102463</v>
      </c>
      <c r="K33" s="111">
        <f>SUM(F33+J33)</f>
        <v>207852</v>
      </c>
      <c r="L33" s="110">
        <v>43430</v>
      </c>
      <c r="M33" s="110"/>
      <c r="N33" s="110"/>
      <c r="O33" s="111">
        <f>SUM(L33:N33)</f>
        <v>43430</v>
      </c>
      <c r="P33" s="110"/>
      <c r="Q33" s="110"/>
      <c r="R33" s="110"/>
      <c r="S33" s="111">
        <f>SUM(P33:R33)</f>
        <v>0</v>
      </c>
      <c r="T33" s="111">
        <f>SUM(S33,O33)</f>
        <v>43430</v>
      </c>
      <c r="U33" s="111">
        <f>SUM(T33,K33)</f>
        <v>251282</v>
      </c>
    </row>
    <row r="34" spans="1:22" ht="27" customHeight="1" thickBot="1">
      <c r="A34" s="99"/>
      <c r="B34" s="100" t="s">
        <v>11</v>
      </c>
      <c r="C34" s="118">
        <v>36380</v>
      </c>
      <c r="D34" s="118">
        <v>35861</v>
      </c>
      <c r="E34" s="118">
        <v>35169</v>
      </c>
      <c r="F34" s="119">
        <f>E34</f>
        <v>35169</v>
      </c>
      <c r="G34" s="118">
        <v>45540</v>
      </c>
      <c r="H34" s="118">
        <v>46618</v>
      </c>
      <c r="I34" s="118">
        <v>44840</v>
      </c>
      <c r="J34" s="120">
        <f>I34</f>
        <v>44840</v>
      </c>
      <c r="K34" s="119">
        <f>SUM(F34+J34)</f>
        <v>80009</v>
      </c>
      <c r="L34" s="118">
        <v>39760</v>
      </c>
      <c r="M34" s="118"/>
      <c r="N34" s="118"/>
      <c r="O34" s="120">
        <f>N34</f>
        <v>0</v>
      </c>
      <c r="P34" s="118"/>
      <c r="Q34" s="118"/>
      <c r="R34" s="118"/>
      <c r="S34" s="120">
        <f>R34</f>
        <v>0</v>
      </c>
      <c r="T34" s="120">
        <f>S34</f>
        <v>0</v>
      </c>
      <c r="U34" s="119">
        <f>T34</f>
        <v>0</v>
      </c>
    </row>
    <row r="35" spans="1:22" ht="27" hidden="1" customHeight="1">
      <c r="A35" s="94" t="s">
        <v>22</v>
      </c>
      <c r="B35" s="95" t="s">
        <v>9</v>
      </c>
      <c r="C35" s="121"/>
      <c r="D35" s="121"/>
      <c r="E35" s="121"/>
      <c r="F35" s="121" t="e">
        <f>SUM(F5+#REF!+F10+F15+F25+#REF!+#REF!+#REF!+#REF!+#REF!+F20)</f>
        <v>#REF!</v>
      </c>
      <c r="G35" s="121"/>
      <c r="H35" s="121"/>
      <c r="I35" s="121"/>
      <c r="J35" s="121" t="e">
        <f>SUM(J5+#REF!+J10+J15+J25+#REF!+#REF!+#REF!+#REF!+#REF!+J20)</f>
        <v>#REF!</v>
      </c>
      <c r="K35" s="121" t="e">
        <f>SUM(K5+#REF!+K10+K15+K25+#REF!+#REF!+#REF!+#REF!+#REF!+K20)</f>
        <v>#REF!</v>
      </c>
      <c r="L35" s="121"/>
      <c r="M35" s="121"/>
      <c r="N35" s="121"/>
      <c r="O35" s="121" t="e">
        <f>SUM(O5+#REF!+O10+O15+O25+#REF!+#REF!+#REF!+#REF!+#REF!+O20)</f>
        <v>#REF!</v>
      </c>
      <c r="P35" s="121"/>
      <c r="Q35" s="121"/>
      <c r="R35" s="121"/>
      <c r="S35" s="121" t="e">
        <f>SUM(S5+#REF!+S10+S15+S25+#REF!+#REF!+#REF!+#REF!+#REF!+S20)</f>
        <v>#REF!</v>
      </c>
      <c r="T35" s="122"/>
      <c r="U35" s="122"/>
    </row>
    <row r="36" spans="1:22" ht="27" hidden="1" customHeight="1">
      <c r="A36" s="96"/>
      <c r="B36" s="97" t="s">
        <v>10</v>
      </c>
      <c r="C36" s="121"/>
      <c r="D36" s="121"/>
      <c r="E36" s="121"/>
      <c r="F36" s="121" t="e">
        <f>SUM(F6+#REF!+F11+F16+F26+#REF!+#REF!+#REF!+#REF!+#REF!+F21)</f>
        <v>#REF!</v>
      </c>
      <c r="G36" s="121"/>
      <c r="H36" s="121"/>
      <c r="I36" s="121"/>
      <c r="J36" s="121" t="e">
        <f>SUM(J6+#REF!+J11+J16+J26+#REF!+#REF!+#REF!+#REF!+#REF!+J21)</f>
        <v>#REF!</v>
      </c>
      <c r="K36" s="121" t="e">
        <f>SUM(K6+#REF!+K11+K16+K26+#REF!+#REF!+#REF!+#REF!+#REF!+K21)</f>
        <v>#REF!</v>
      </c>
      <c r="L36" s="121"/>
      <c r="M36" s="121"/>
      <c r="N36" s="121"/>
      <c r="O36" s="121" t="e">
        <f>SUM(O6+#REF!+O11+O16+O26+#REF!+#REF!+#REF!+#REF!+#REF!+O21)</f>
        <v>#REF!</v>
      </c>
      <c r="P36" s="121"/>
      <c r="Q36" s="121"/>
      <c r="R36" s="121"/>
      <c r="S36" s="121" t="e">
        <f>SUM(S6+#REF!+S11+S16+S26+#REF!+#REF!+#REF!+#REF!+#REF!+S21)</f>
        <v>#REF!</v>
      </c>
      <c r="T36" s="122"/>
      <c r="U36" s="122"/>
    </row>
    <row r="37" spans="1:22" ht="27" hidden="1" customHeight="1">
      <c r="A37" s="96"/>
      <c r="B37" s="98" t="s">
        <v>15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2" ht="27" hidden="1" customHeight="1">
      <c r="A38" s="96"/>
      <c r="B38" s="98" t="s">
        <v>16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2" ht="27" customHeight="1" thickTop="1">
      <c r="A39" s="94" t="s">
        <v>13</v>
      </c>
      <c r="B39" s="95" t="s">
        <v>9</v>
      </c>
      <c r="C39" s="110">
        <v>10354</v>
      </c>
      <c r="D39" s="110">
        <v>9328</v>
      </c>
      <c r="E39" s="110">
        <v>10612</v>
      </c>
      <c r="F39" s="111">
        <f>SUM(C39:E39)</f>
        <v>30294</v>
      </c>
      <c r="G39" s="110">
        <v>10379</v>
      </c>
      <c r="H39" s="110">
        <v>10149</v>
      </c>
      <c r="I39" s="110">
        <v>10459</v>
      </c>
      <c r="J39" s="111">
        <f>SUM(G39:I39)</f>
        <v>30987</v>
      </c>
      <c r="K39" s="111">
        <f>SUM(J39,F39)</f>
        <v>61281</v>
      </c>
      <c r="L39" s="110">
        <v>9562</v>
      </c>
      <c r="M39" s="110"/>
      <c r="N39" s="110"/>
      <c r="O39" s="111">
        <f>SUM(L39:N39)</f>
        <v>9562</v>
      </c>
      <c r="P39" s="110"/>
      <c r="Q39" s="110"/>
      <c r="R39" s="110"/>
      <c r="S39" s="111">
        <f>SUM(P39:R39)</f>
        <v>0</v>
      </c>
      <c r="T39" s="111">
        <f>SUM(S39,O39)</f>
        <v>9562</v>
      </c>
      <c r="U39" s="111">
        <f>SUM(T39,K39)</f>
        <v>70843</v>
      </c>
    </row>
    <row r="40" spans="1:22" ht="27" customHeight="1">
      <c r="A40" s="96"/>
      <c r="B40" s="97" t="s">
        <v>10</v>
      </c>
      <c r="C40" s="113">
        <v>10628</v>
      </c>
      <c r="D40" s="113">
        <v>9209</v>
      </c>
      <c r="E40" s="113">
        <v>9929</v>
      </c>
      <c r="F40" s="114">
        <f>SUM(C40:E40)</f>
        <v>29766</v>
      </c>
      <c r="G40" s="113">
        <v>10222</v>
      </c>
      <c r="H40" s="113">
        <v>9799</v>
      </c>
      <c r="I40" s="113">
        <v>10669</v>
      </c>
      <c r="J40" s="115">
        <f>SUM(G40:I40)</f>
        <v>30690</v>
      </c>
      <c r="K40" s="115">
        <f>SUM(J40,F40)</f>
        <v>60456</v>
      </c>
      <c r="L40" s="113">
        <v>9751</v>
      </c>
      <c r="M40" s="113"/>
      <c r="N40" s="113"/>
      <c r="O40" s="115">
        <f>SUM(L40:N40)</f>
        <v>9751</v>
      </c>
      <c r="P40" s="113"/>
      <c r="Q40" s="113"/>
      <c r="R40" s="113"/>
      <c r="S40" s="115">
        <f>SUM(P40:R40)</f>
        <v>0</v>
      </c>
      <c r="T40" s="115">
        <f>SUM(S40,O40)</f>
        <v>9751</v>
      </c>
      <c r="U40" s="115">
        <f>SUM(T40,K40)</f>
        <v>70207</v>
      </c>
    </row>
    <row r="41" spans="1:22" ht="27" customHeight="1">
      <c r="A41" s="96"/>
      <c r="B41" s="98" t="s">
        <v>15</v>
      </c>
      <c r="C41" s="110">
        <v>5470</v>
      </c>
      <c r="D41" s="110">
        <v>4845</v>
      </c>
      <c r="E41" s="110">
        <v>5486</v>
      </c>
      <c r="F41" s="111">
        <f>SUM(C41:E41)</f>
        <v>15801</v>
      </c>
      <c r="G41" s="110">
        <v>5494</v>
      </c>
      <c r="H41" s="110">
        <v>5332</v>
      </c>
      <c r="I41" s="110">
        <v>5921</v>
      </c>
      <c r="J41" s="111">
        <f>SUM(G41:I41)</f>
        <v>16747</v>
      </c>
      <c r="K41" s="111">
        <f>SUM(J41,F41)</f>
        <v>32548</v>
      </c>
      <c r="L41" s="110">
        <v>5212</v>
      </c>
      <c r="M41" s="110"/>
      <c r="N41" s="110"/>
      <c r="O41" s="111">
        <f>SUM(L41:N41)</f>
        <v>5212</v>
      </c>
      <c r="P41" s="110"/>
      <c r="Q41" s="110"/>
      <c r="R41" s="110"/>
      <c r="S41" s="111">
        <f>SUM(P41:R41)</f>
        <v>0</v>
      </c>
      <c r="T41" s="111">
        <f>SUM(S41,O41)</f>
        <v>5212</v>
      </c>
      <c r="U41" s="111">
        <f>SUM(T41,K41)</f>
        <v>37760</v>
      </c>
    </row>
    <row r="42" spans="1:22" ht="27" customHeight="1">
      <c r="A42" s="96"/>
      <c r="B42" s="98" t="s">
        <v>16</v>
      </c>
      <c r="C42" s="110">
        <v>5158</v>
      </c>
      <c r="D42" s="110">
        <v>4364</v>
      </c>
      <c r="E42" s="110">
        <v>4443</v>
      </c>
      <c r="F42" s="111">
        <f>SUM(C42:E42)</f>
        <v>13965</v>
      </c>
      <c r="G42" s="110">
        <v>4728</v>
      </c>
      <c r="H42" s="110">
        <v>4467</v>
      </c>
      <c r="I42" s="110">
        <v>4748</v>
      </c>
      <c r="J42" s="111">
        <f>SUM(G42:I42)</f>
        <v>13943</v>
      </c>
      <c r="K42" s="111">
        <f>SUM(J42,F42)</f>
        <v>27908</v>
      </c>
      <c r="L42" s="110">
        <v>4539</v>
      </c>
      <c r="M42" s="110"/>
      <c r="N42" s="110"/>
      <c r="O42" s="111">
        <f>SUM(L42:N42)</f>
        <v>4539</v>
      </c>
      <c r="P42" s="110"/>
      <c r="Q42" s="110"/>
      <c r="R42" s="110"/>
      <c r="S42" s="111">
        <f>SUM(P42:R42)</f>
        <v>0</v>
      </c>
      <c r="T42" s="111">
        <f>SUM(S42,O42)</f>
        <v>4539</v>
      </c>
      <c r="U42" s="111">
        <f>SUM(T42,K42)</f>
        <v>32447</v>
      </c>
    </row>
    <row r="43" spans="1:22" ht="27" customHeight="1" thickBot="1">
      <c r="A43" s="102"/>
      <c r="B43" s="103" t="s">
        <v>11</v>
      </c>
      <c r="C43" s="123">
        <v>2812</v>
      </c>
      <c r="D43" s="123">
        <v>2633</v>
      </c>
      <c r="E43" s="123">
        <v>3114</v>
      </c>
      <c r="F43" s="124">
        <f>E43</f>
        <v>3114</v>
      </c>
      <c r="G43" s="123">
        <v>3380</v>
      </c>
      <c r="H43" s="123">
        <v>3356</v>
      </c>
      <c r="I43" s="123">
        <v>3139</v>
      </c>
      <c r="J43" s="125">
        <f>I43</f>
        <v>3139</v>
      </c>
      <c r="K43" s="124">
        <f>SUM(J43,F43)</f>
        <v>6253</v>
      </c>
      <c r="L43" s="123">
        <v>3331</v>
      </c>
      <c r="M43" s="123"/>
      <c r="N43" s="123"/>
      <c r="O43" s="125">
        <f>N43</f>
        <v>0</v>
      </c>
      <c r="P43" s="123"/>
      <c r="Q43" s="123"/>
      <c r="R43" s="123"/>
      <c r="S43" s="125">
        <f>R43</f>
        <v>0</v>
      </c>
      <c r="T43" s="125">
        <f>S43</f>
        <v>0</v>
      </c>
      <c r="U43" s="125">
        <f>T43</f>
        <v>0</v>
      </c>
    </row>
    <row r="44" spans="1:22" s="104" customFormat="1" ht="20.25" customHeight="1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5"/>
    </row>
    <row r="45" spans="1:22" s="104" customFormat="1" ht="20.25" customHeight="1">
      <c r="A45" s="106" t="s">
        <v>43</v>
      </c>
      <c r="B45" s="106" t="s">
        <v>39</v>
      </c>
      <c r="C45" s="127">
        <f>C5+C10+C15+C25+C30+C20+C39</f>
        <v>192115</v>
      </c>
      <c r="D45" s="127">
        <f t="shared" ref="D45:U48" si="0">D5+D10+D15+D25+D30+D20+D39</f>
        <v>176667</v>
      </c>
      <c r="E45" s="127">
        <f t="shared" si="0"/>
        <v>204701</v>
      </c>
      <c r="F45" s="127">
        <f t="shared" si="0"/>
        <v>573483</v>
      </c>
      <c r="G45" s="127">
        <f t="shared" si="0"/>
        <v>199443</v>
      </c>
      <c r="H45" s="127">
        <f t="shared" si="0"/>
        <v>194940</v>
      </c>
      <c r="I45" s="127">
        <f t="shared" si="0"/>
        <v>189556</v>
      </c>
      <c r="J45" s="127">
        <f t="shared" si="0"/>
        <v>583939</v>
      </c>
      <c r="K45" s="127">
        <f t="shared" si="0"/>
        <v>1157422</v>
      </c>
      <c r="L45" s="127">
        <f t="shared" si="0"/>
        <v>191809</v>
      </c>
      <c r="M45" s="127">
        <f t="shared" si="0"/>
        <v>0</v>
      </c>
      <c r="N45" s="127">
        <f t="shared" si="0"/>
        <v>0</v>
      </c>
      <c r="O45" s="127">
        <f t="shared" si="0"/>
        <v>191809</v>
      </c>
      <c r="P45" s="127">
        <f t="shared" si="0"/>
        <v>0</v>
      </c>
      <c r="Q45" s="127">
        <f t="shared" si="0"/>
        <v>0</v>
      </c>
      <c r="R45" s="127">
        <f t="shared" si="0"/>
        <v>0</v>
      </c>
      <c r="S45" s="127">
        <f t="shared" si="0"/>
        <v>0</v>
      </c>
      <c r="T45" s="127">
        <f t="shared" si="0"/>
        <v>191809</v>
      </c>
      <c r="U45" s="127">
        <f t="shared" si="0"/>
        <v>1349231</v>
      </c>
      <c r="V45" s="107"/>
    </row>
    <row r="46" spans="1:22" s="104" customFormat="1" ht="20.25" customHeight="1">
      <c r="A46" s="106"/>
      <c r="B46" s="106" t="s">
        <v>74</v>
      </c>
      <c r="C46" s="127">
        <f t="shared" ref="C46:R48" si="1">C6+C11+C16+C26+C31+C21+C40</f>
        <v>182524</v>
      </c>
      <c r="D46" s="127">
        <f t="shared" si="1"/>
        <v>166842</v>
      </c>
      <c r="E46" s="127">
        <f t="shared" si="1"/>
        <v>193002</v>
      </c>
      <c r="F46" s="127">
        <f t="shared" si="1"/>
        <v>542368</v>
      </c>
      <c r="G46" s="127">
        <f t="shared" si="1"/>
        <v>178830</v>
      </c>
      <c r="H46" s="127">
        <f t="shared" si="1"/>
        <v>186076</v>
      </c>
      <c r="I46" s="127">
        <f t="shared" si="1"/>
        <v>179176</v>
      </c>
      <c r="J46" s="127">
        <f t="shared" si="1"/>
        <v>544082</v>
      </c>
      <c r="K46" s="127">
        <f t="shared" si="1"/>
        <v>1086450</v>
      </c>
      <c r="L46" s="127">
        <f t="shared" si="1"/>
        <v>187170</v>
      </c>
      <c r="M46" s="127">
        <f t="shared" si="1"/>
        <v>0</v>
      </c>
      <c r="N46" s="127">
        <f t="shared" si="1"/>
        <v>0</v>
      </c>
      <c r="O46" s="127">
        <f t="shared" si="1"/>
        <v>187170</v>
      </c>
      <c r="P46" s="127">
        <f t="shared" si="1"/>
        <v>0</v>
      </c>
      <c r="Q46" s="127">
        <f t="shared" si="1"/>
        <v>0</v>
      </c>
      <c r="R46" s="127">
        <f t="shared" si="1"/>
        <v>0</v>
      </c>
      <c r="S46" s="127">
        <f t="shared" si="0"/>
        <v>0</v>
      </c>
      <c r="T46" s="127">
        <f t="shared" si="0"/>
        <v>187170</v>
      </c>
      <c r="U46" s="127">
        <f t="shared" si="0"/>
        <v>1273620</v>
      </c>
      <c r="V46" s="107"/>
    </row>
    <row r="47" spans="1:22" s="104" customFormat="1" ht="20.25" customHeight="1">
      <c r="A47" s="106"/>
      <c r="B47" s="106" t="s">
        <v>186</v>
      </c>
      <c r="C47" s="127">
        <f t="shared" si="1"/>
        <v>125452</v>
      </c>
      <c r="D47" s="127">
        <f t="shared" si="0"/>
        <v>115182</v>
      </c>
      <c r="E47" s="127">
        <f t="shared" si="0"/>
        <v>133031</v>
      </c>
      <c r="F47" s="127">
        <f t="shared" si="0"/>
        <v>373665</v>
      </c>
      <c r="G47" s="127">
        <f t="shared" si="0"/>
        <v>128031</v>
      </c>
      <c r="H47" s="127">
        <f t="shared" si="0"/>
        <v>128209</v>
      </c>
      <c r="I47" s="127">
        <f t="shared" si="0"/>
        <v>124001</v>
      </c>
      <c r="J47" s="127">
        <f t="shared" si="0"/>
        <v>380241</v>
      </c>
      <c r="K47" s="127">
        <f t="shared" si="0"/>
        <v>753906</v>
      </c>
      <c r="L47" s="127">
        <f t="shared" si="0"/>
        <v>121518</v>
      </c>
      <c r="M47" s="127">
        <f t="shared" si="0"/>
        <v>0</v>
      </c>
      <c r="N47" s="127">
        <f t="shared" si="0"/>
        <v>0</v>
      </c>
      <c r="O47" s="127">
        <f t="shared" si="0"/>
        <v>121518</v>
      </c>
      <c r="P47" s="127">
        <f t="shared" si="0"/>
        <v>0</v>
      </c>
      <c r="Q47" s="127">
        <f t="shared" si="0"/>
        <v>0</v>
      </c>
      <c r="R47" s="127">
        <f t="shared" si="0"/>
        <v>0</v>
      </c>
      <c r="S47" s="127">
        <f t="shared" si="0"/>
        <v>0</v>
      </c>
      <c r="T47" s="127">
        <f t="shared" si="0"/>
        <v>121518</v>
      </c>
      <c r="U47" s="127">
        <f t="shared" si="0"/>
        <v>875424</v>
      </c>
      <c r="V47" s="107"/>
    </row>
    <row r="48" spans="1:22" s="104" customFormat="1" ht="20.25" customHeight="1">
      <c r="A48" s="106"/>
      <c r="B48" s="106" t="s">
        <v>42</v>
      </c>
      <c r="C48" s="127">
        <f t="shared" si="1"/>
        <v>57072</v>
      </c>
      <c r="D48" s="127">
        <f t="shared" si="0"/>
        <v>51660</v>
      </c>
      <c r="E48" s="127">
        <f t="shared" si="0"/>
        <v>59971</v>
      </c>
      <c r="F48" s="127">
        <f t="shared" si="0"/>
        <v>168703</v>
      </c>
      <c r="G48" s="127">
        <f t="shared" si="0"/>
        <v>50799</v>
      </c>
      <c r="H48" s="127">
        <f t="shared" si="0"/>
        <v>57867</v>
      </c>
      <c r="I48" s="127">
        <f t="shared" si="0"/>
        <v>55175</v>
      </c>
      <c r="J48" s="127">
        <f t="shared" si="0"/>
        <v>163841</v>
      </c>
      <c r="K48" s="127">
        <f t="shared" si="0"/>
        <v>332544</v>
      </c>
      <c r="L48" s="127">
        <f t="shared" si="0"/>
        <v>65652</v>
      </c>
      <c r="M48" s="127">
        <f t="shared" si="0"/>
        <v>0</v>
      </c>
      <c r="N48" s="127">
        <f t="shared" si="0"/>
        <v>0</v>
      </c>
      <c r="O48" s="127">
        <f t="shared" si="0"/>
        <v>65652</v>
      </c>
      <c r="P48" s="127">
        <f t="shared" si="0"/>
        <v>0</v>
      </c>
      <c r="Q48" s="127">
        <f t="shared" si="0"/>
        <v>0</v>
      </c>
      <c r="R48" s="127">
        <f t="shared" si="0"/>
        <v>0</v>
      </c>
      <c r="S48" s="127">
        <f t="shared" si="0"/>
        <v>0</v>
      </c>
      <c r="T48" s="127">
        <f t="shared" si="0"/>
        <v>65652</v>
      </c>
      <c r="U48" s="127">
        <f t="shared" si="0"/>
        <v>398196</v>
      </c>
      <c r="V48" s="107"/>
    </row>
    <row r="49" spans="1:22" s="104" customFormat="1" ht="12" customHeight="1">
      <c r="A49" s="106"/>
      <c r="B49" s="106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2" s="104" customFormat="1" ht="20.25" customHeight="1">
      <c r="A50" s="106" t="s">
        <v>90</v>
      </c>
      <c r="B50" s="106" t="s">
        <v>39</v>
      </c>
      <c r="C50" s="129">
        <f>(C45/'20년(new)'!C45-1)*100</f>
        <v>5.8858219978394688</v>
      </c>
      <c r="D50" s="129">
        <f>(D45/'20년(new)'!D45-1)*100</f>
        <v>-3.6916904257001004</v>
      </c>
      <c r="E50" s="129">
        <f>(E45/'20년(new)'!E45-1)*100</f>
        <v>7.0304044338710181</v>
      </c>
      <c r="F50" s="129">
        <f>(F45/'20년(new)'!F45-1)*100</f>
        <v>3.1203135957420081</v>
      </c>
      <c r="G50" s="129">
        <f>(G45/'20년(new)'!G45-1)*100</f>
        <v>9.2018594260746767</v>
      </c>
      <c r="H50" s="129">
        <f>(H45/'20년(new)'!H45-1)*100</f>
        <v>16.12557336033835</v>
      </c>
      <c r="I50" s="129">
        <f>(I45/'20년(new)'!I45-1)*100</f>
        <v>9.6358504534517877</v>
      </c>
      <c r="J50" s="129">
        <f>(J45/'20년(new)'!J45-1)*100</f>
        <v>11.565848877442431</v>
      </c>
      <c r="K50" s="129">
        <f>(K45/'20년(new)'!K45-1)*100</f>
        <v>7.2150642916890995</v>
      </c>
      <c r="L50" s="129">
        <f>(L45/'20년(new)'!L45-1)*100</f>
        <v>5.1688214845763358</v>
      </c>
      <c r="M50" s="129">
        <f>(M45/'20년(new)'!M45-1)*100</f>
        <v>-100</v>
      </c>
      <c r="N50" s="129">
        <f>(N45/'20년(new)'!N45-1)*100</f>
        <v>-100</v>
      </c>
      <c r="O50" s="129">
        <f>(O45/'20년(new)'!O45-1)*100</f>
        <v>-63.664830418573636</v>
      </c>
      <c r="P50" s="129">
        <f>(P45/'20년(new)'!P45-1)*100</f>
        <v>-100</v>
      </c>
      <c r="Q50" s="129">
        <f>(Q45/'20년(new)'!Q45-1)*100</f>
        <v>-100</v>
      </c>
      <c r="R50" s="129">
        <f>(R45/'20년(new)'!R45-1)*100</f>
        <v>-100</v>
      </c>
      <c r="S50" s="129">
        <f>(S45/'20년(new)'!S45-1)*100</f>
        <v>-100</v>
      </c>
      <c r="T50" s="129">
        <f>(T45/'20년(new)'!T45-1)*100</f>
        <v>-82.155326961775302</v>
      </c>
      <c r="U50" s="129">
        <f>(U45/'20년(new)'!U45-1)*100</f>
        <v>-37.373643134513614</v>
      </c>
      <c r="V50" s="108"/>
    </row>
    <row r="51" spans="1:22" s="104" customFormat="1" ht="20.25" customHeight="1">
      <c r="A51" s="106"/>
      <c r="B51" s="106" t="s">
        <v>74</v>
      </c>
      <c r="C51" s="129">
        <f>(C46/'20년(new)'!C46-1)*100</f>
        <v>7.765792254872439</v>
      </c>
      <c r="D51" s="129">
        <f>(D46/'20년(new)'!D46-1)*100</f>
        <v>-2.2715557638238071</v>
      </c>
      <c r="E51" s="129">
        <f>(E46/'20년(new)'!E46-1)*100</f>
        <v>5.0505380382423581</v>
      </c>
      <c r="F51" s="129">
        <f>(F46/'20년(new)'!F46-1)*100</f>
        <v>3.5420970038983368</v>
      </c>
      <c r="G51" s="129">
        <f>(G46/'20년(new)'!G46-1)*100</f>
        <v>5.0242255175451556</v>
      </c>
      <c r="H51" s="129">
        <f>(H46/'20년(new)'!H46-1)*100</f>
        <v>13.809343233556381</v>
      </c>
      <c r="I51" s="129">
        <f>(I46/'20년(new)'!I46-1)*100</f>
        <v>7.3997038919625169</v>
      </c>
      <c r="J51" s="129">
        <f>(J46/'20년(new)'!J46-1)*100</f>
        <v>8.6851083890659986</v>
      </c>
      <c r="K51" s="129">
        <f>(K46/'20년(new)'!K46-1)*100</f>
        <v>6.055340691006994</v>
      </c>
      <c r="L51" s="129">
        <f>(L46/'20년(new)'!L46-1)*100</f>
        <v>7.913793501072397</v>
      </c>
      <c r="M51" s="129">
        <f>(M46/'20년(new)'!M46-1)*100</f>
        <v>-100</v>
      </c>
      <c r="N51" s="129">
        <f>(N46/'20년(new)'!N46-1)*100</f>
        <v>-100</v>
      </c>
      <c r="O51" s="129">
        <f>(O46/'20년(new)'!O46-1)*100</f>
        <v>-62.049878345498776</v>
      </c>
      <c r="P51" s="129">
        <f>(P46/'20년(new)'!P46-1)*100</f>
        <v>-100</v>
      </c>
      <c r="Q51" s="129">
        <f>(Q46/'20년(new)'!Q46-1)*100</f>
        <v>-100</v>
      </c>
      <c r="R51" s="129">
        <f>(R46/'20년(new)'!R46-1)*100</f>
        <v>-100</v>
      </c>
      <c r="S51" s="129">
        <f>(S46/'20년(new)'!S46-1)*100</f>
        <v>-100</v>
      </c>
      <c r="T51" s="129">
        <f>(T46/'20년(new)'!T46-1)*100</f>
        <v>-81.58638275768439</v>
      </c>
      <c r="U51" s="129">
        <f>(U46/'20년(new)'!U46-1)*100</f>
        <v>-37.594995134485174</v>
      </c>
    </row>
    <row r="52" spans="1:22" s="104" customFormat="1" ht="20.25" customHeight="1">
      <c r="A52" s="106"/>
      <c r="B52" s="106" t="s">
        <v>186</v>
      </c>
      <c r="C52" s="129">
        <f>(C47/'20년(new)'!C47-1)*100</f>
        <v>11.355506439787334</v>
      </c>
      <c r="D52" s="129">
        <f>(D47/'20년(new)'!D47-1)*100</f>
        <v>4.6947289964278216</v>
      </c>
      <c r="E52" s="129">
        <f>(E47/'20년(new)'!E47-1)*100</f>
        <v>10.711551264980024</v>
      </c>
      <c r="F52" s="129">
        <f>(F47/'20년(new)'!F47-1)*100</f>
        <v>8.9923461946820105</v>
      </c>
      <c r="G52" s="129">
        <f>(G47/'20년(new)'!G47-1)*100</f>
        <v>9.0897471946013617</v>
      </c>
      <c r="H52" s="129">
        <f>(H47/'20년(new)'!H47-1)*100</f>
        <v>12.741934065547532</v>
      </c>
      <c r="I52" s="129">
        <f>(I47/'20년(new)'!I47-1)*100</f>
        <v>6.6812922097474914</v>
      </c>
      <c r="J52" s="129">
        <f>(J47/'20년(new)'!J47-1)*100</f>
        <v>9.4795244690009319</v>
      </c>
      <c r="K52" s="129">
        <f>(K47/'20년(new)'!K47-1)*100</f>
        <v>9.2375168984268683</v>
      </c>
      <c r="L52" s="129">
        <f>(L47/'20년(new)'!L47-1)*100</f>
        <v>2.2835739236564123</v>
      </c>
      <c r="M52" s="129">
        <f>(M47/'20년(new)'!M47-1)*100</f>
        <v>-100</v>
      </c>
      <c r="N52" s="129">
        <f>(N47/'20년(new)'!N47-1)*100</f>
        <v>-100</v>
      </c>
      <c r="O52" s="129">
        <f>(O47/'20년(new)'!O47-1)*100</f>
        <v>-63.551124348741574</v>
      </c>
      <c r="P52" s="129">
        <f>(P47/'20년(new)'!P47-1)*100</f>
        <v>-100</v>
      </c>
      <c r="Q52" s="129">
        <f>(Q47/'20년(new)'!Q47-1)*100</f>
        <v>-100</v>
      </c>
      <c r="R52" s="129">
        <f>(R47/'20년(new)'!R47-1)*100</f>
        <v>-100</v>
      </c>
      <c r="S52" s="129">
        <f>(S47/'20년(new)'!S47-1)*100</f>
        <v>-100</v>
      </c>
      <c r="T52" s="129">
        <f>(T47/'20년(new)'!T47-1)*100</f>
        <v>-82.618484327485049</v>
      </c>
      <c r="U52" s="129">
        <f>(U47/'20년(new)'!U47-1)*100</f>
        <v>-36.986989616886504</v>
      </c>
    </row>
    <row r="53" spans="1:22" s="104" customFormat="1" ht="20.25" customHeight="1">
      <c r="A53" s="106"/>
      <c r="B53" s="106" t="s">
        <v>42</v>
      </c>
      <c r="C53" s="129">
        <f>(C48/'20년(new)'!C48-1)*100</f>
        <v>0.6347862886161737</v>
      </c>
      <c r="D53" s="129">
        <f>(D48/'20년(new)'!D48-1)*100</f>
        <v>-14.89712205327579</v>
      </c>
      <c r="E53" s="129">
        <f>(E48/'20년(new)'!E48-1)*100</f>
        <v>-5.6510863238047326</v>
      </c>
      <c r="F53" s="129">
        <f>(F48/'20년(new)'!F48-1)*100</f>
        <v>-6.7825923592922948</v>
      </c>
      <c r="G53" s="129">
        <f>(G48/'20년(new)'!G48-1)*100</f>
        <v>-3.9934230420320516</v>
      </c>
      <c r="H53" s="129">
        <f>(H48/'20년(new)'!H48-1)*100</f>
        <v>16.247815343819695</v>
      </c>
      <c r="I53" s="129">
        <f>(I48/'20년(new)'!I48-1)*100</f>
        <v>9.0501225393311735</v>
      </c>
      <c r="J53" s="129">
        <f>(J48/'20년(new)'!J48-1)*100</f>
        <v>6.8851239831166478</v>
      </c>
      <c r="K53" s="129">
        <f>(K48/'20년(new)'!K48-1)*100</f>
        <v>-0.51486096360672251</v>
      </c>
      <c r="L53" s="129">
        <f>(L48/'20년(new)'!L48-1)*100</f>
        <v>20.155932575632796</v>
      </c>
      <c r="M53" s="129">
        <f>(M48/'20년(new)'!M48-1)*100</f>
        <v>-100</v>
      </c>
      <c r="N53" s="129">
        <f>(N48/'20년(new)'!N48-1)*100</f>
        <v>-100</v>
      </c>
      <c r="O53" s="129">
        <f>(O48/'20년(new)'!O48-1)*100</f>
        <v>-58.917944770879885</v>
      </c>
      <c r="P53" s="129">
        <f>(P48/'20년(new)'!P48-1)*100</f>
        <v>-100</v>
      </c>
      <c r="Q53" s="129">
        <f>(Q48/'20년(new)'!Q48-1)*100</f>
        <v>-100</v>
      </c>
      <c r="R53" s="129">
        <f>(R48/'20년(new)'!R48-1)*100</f>
        <v>-100</v>
      </c>
      <c r="S53" s="129">
        <f>(S48/'20년(new)'!S48-1)*100</f>
        <v>-100</v>
      </c>
      <c r="T53" s="129">
        <f>(T48/'20년(new)'!T48-1)*100</f>
        <v>-79.31269182049067</v>
      </c>
      <c r="U53" s="129">
        <f>(U48/'20년(new)'!U48-1)*100</f>
        <v>-38.891284631049736</v>
      </c>
    </row>
    <row r="54" spans="1:22" s="104" customFormat="1" ht="8.25" customHeight="1">
      <c r="A54" s="106"/>
      <c r="B54" s="106"/>
      <c r="C54" s="129"/>
      <c r="D54" s="129"/>
      <c r="E54" s="129"/>
      <c r="F54" s="129"/>
      <c r="G54" s="129"/>
      <c r="H54" s="129"/>
      <c r="I54" s="129"/>
      <c r="J54" s="129"/>
      <c r="K54" s="130"/>
      <c r="L54" s="129"/>
      <c r="M54" s="129"/>
      <c r="N54" s="129"/>
      <c r="O54" s="129"/>
      <c r="P54" s="129"/>
      <c r="Q54" s="129"/>
      <c r="R54" s="129"/>
      <c r="S54" s="129"/>
      <c r="T54" s="130"/>
      <c r="U54" s="130"/>
    </row>
    <row r="55" spans="1:22" s="104" customFormat="1" ht="20.25" customHeight="1">
      <c r="A55" s="106" t="s">
        <v>92</v>
      </c>
      <c r="B55" s="106" t="s">
        <v>39</v>
      </c>
      <c r="C55" s="129">
        <f>(C45/'20년(new)'!R45-1)*100</f>
        <v>-0.85103528003137585</v>
      </c>
      <c r="D55" s="129">
        <f>(D45/C45-1)*100</f>
        <v>-8.0410170991333292</v>
      </c>
      <c r="E55" s="129">
        <f>(E45/D45-1)*100</f>
        <v>15.868271946656698</v>
      </c>
      <c r="F55" s="129"/>
      <c r="G55" s="129">
        <f>(G45/E45-1)*100</f>
        <v>-2.5686244815609105</v>
      </c>
      <c r="H55" s="129">
        <f>(H45/G45-1)*100</f>
        <v>-2.2577879394112599</v>
      </c>
      <c r="I55" s="129">
        <f>(I45/H45-1)*100</f>
        <v>-2.7618754488560548</v>
      </c>
      <c r="J55" s="129"/>
      <c r="K55" s="129"/>
      <c r="L55" s="129">
        <f>(L45/I45-1)*100</f>
        <v>1.1885669670176569</v>
      </c>
      <c r="M55" s="129">
        <f>(M45/L45-1)*100</f>
        <v>-100</v>
      </c>
      <c r="N55" s="129" t="e">
        <f>(N45/M45-1)*100</f>
        <v>#DIV/0!</v>
      </c>
      <c r="O55" s="129"/>
      <c r="P55" s="129" t="e">
        <f t="shared" ref="P55:P58" si="2">(P45/N45-1)*100</f>
        <v>#DIV/0!</v>
      </c>
      <c r="Q55" s="129" t="e">
        <f>(Q45/P45-1)*100</f>
        <v>#DIV/0!</v>
      </c>
      <c r="R55" s="129" t="e">
        <f>(R45/Q45-1)*100</f>
        <v>#DIV/0!</v>
      </c>
      <c r="S55" s="129"/>
      <c r="T55" s="129"/>
      <c r="U55" s="129"/>
    </row>
    <row r="56" spans="1:22" s="104" customFormat="1" ht="20.25" customHeight="1">
      <c r="A56" s="106"/>
      <c r="B56" s="106" t="s">
        <v>74</v>
      </c>
      <c r="C56" s="129">
        <f>(C46/'20년(new)'!R46-1)*100</f>
        <v>-1.5066157266506952</v>
      </c>
      <c r="D56" s="129">
        <f t="shared" ref="D56:E58" si="3">(D46/C46-1)*100</f>
        <v>-8.5917468387718863</v>
      </c>
      <c r="E56" s="129">
        <f t="shared" si="3"/>
        <v>15.679505160571082</v>
      </c>
      <c r="F56" s="129"/>
      <c r="G56" s="129">
        <f t="shared" ref="G56:G58" si="4">(G46/E46-1)*100</f>
        <v>-7.342929088817729</v>
      </c>
      <c r="H56" s="129">
        <f t="shared" ref="H56:I58" si="5">(H46/G46-1)*100</f>
        <v>4.0518928591399606</v>
      </c>
      <c r="I56" s="129">
        <f t="shared" si="5"/>
        <v>-3.7081622562823768</v>
      </c>
      <c r="J56" s="129"/>
      <c r="K56" s="129"/>
      <c r="L56" s="129">
        <f t="shared" ref="L56:L58" si="6">(L46/I46-1)*100</f>
        <v>4.461535027012542</v>
      </c>
      <c r="M56" s="129">
        <f t="shared" ref="M56:N58" si="7">(M46/L46-1)*100</f>
        <v>-100</v>
      </c>
      <c r="N56" s="129" t="e">
        <f t="shared" si="7"/>
        <v>#DIV/0!</v>
      </c>
      <c r="O56" s="129"/>
      <c r="P56" s="129" t="e">
        <f t="shared" si="2"/>
        <v>#DIV/0!</v>
      </c>
      <c r="Q56" s="129" t="e">
        <f t="shared" ref="Q56:R58" si="8">(Q46/P46-1)*100</f>
        <v>#DIV/0!</v>
      </c>
      <c r="R56" s="129" t="e">
        <f t="shared" si="8"/>
        <v>#DIV/0!</v>
      </c>
      <c r="S56" s="129"/>
      <c r="T56" s="129"/>
      <c r="U56" s="129"/>
    </row>
    <row r="57" spans="1:22" s="104" customFormat="1" ht="20.25" customHeight="1">
      <c r="A57" s="106"/>
      <c r="B57" s="106" t="s">
        <v>186</v>
      </c>
      <c r="C57" s="129">
        <f>(C47/'20년(new)'!R47-1)*100</f>
        <v>-2.6711664533147106</v>
      </c>
      <c r="D57" s="129">
        <f t="shared" si="3"/>
        <v>-8.1863979848866499</v>
      </c>
      <c r="E57" s="129">
        <f t="shared" si="3"/>
        <v>15.496344915004091</v>
      </c>
      <c r="F57" s="129"/>
      <c r="G57" s="129">
        <f t="shared" si="4"/>
        <v>-3.7585224496545888</v>
      </c>
      <c r="H57" s="129">
        <f t="shared" si="5"/>
        <v>0.13902882895548974</v>
      </c>
      <c r="I57" s="129">
        <f t="shared" si="5"/>
        <v>-3.282140879345441</v>
      </c>
      <c r="J57" s="129"/>
      <c r="K57" s="129"/>
      <c r="L57" s="129">
        <f t="shared" si="6"/>
        <v>-2.0024032064257513</v>
      </c>
      <c r="M57" s="129">
        <f t="shared" si="7"/>
        <v>-100</v>
      </c>
      <c r="N57" s="129" t="e">
        <f t="shared" si="7"/>
        <v>#DIV/0!</v>
      </c>
      <c r="O57" s="129"/>
      <c r="P57" s="129" t="e">
        <f t="shared" si="2"/>
        <v>#DIV/0!</v>
      </c>
      <c r="Q57" s="129" t="e">
        <f t="shared" si="8"/>
        <v>#DIV/0!</v>
      </c>
      <c r="R57" s="129" t="e">
        <f t="shared" si="8"/>
        <v>#DIV/0!</v>
      </c>
      <c r="S57" s="129"/>
      <c r="T57" s="129"/>
      <c r="U57" s="129"/>
    </row>
    <row r="58" spans="1:22" s="104" customFormat="1" ht="20.25" customHeight="1">
      <c r="A58" s="106"/>
      <c r="B58" s="106" t="s">
        <v>42</v>
      </c>
      <c r="C58" s="129">
        <f>(C48/'20년(new)'!R48-1)*100</f>
        <v>1.1538257031956212</v>
      </c>
      <c r="D58" s="129">
        <f t="shared" si="3"/>
        <v>-9.4827586206896584</v>
      </c>
      <c r="E58" s="129">
        <f t="shared" si="3"/>
        <v>16.087882307394509</v>
      </c>
      <c r="F58" s="129"/>
      <c r="G58" s="129">
        <f t="shared" si="4"/>
        <v>-15.294058795084286</v>
      </c>
      <c r="H58" s="129">
        <f t="shared" si="5"/>
        <v>13.913659717710969</v>
      </c>
      <c r="I58" s="129">
        <f t="shared" si="5"/>
        <v>-4.6520469352135052</v>
      </c>
      <c r="J58" s="129"/>
      <c r="K58" s="129"/>
      <c r="L58" s="129">
        <f t="shared" si="6"/>
        <v>18.988672405980967</v>
      </c>
      <c r="M58" s="129">
        <f t="shared" si="7"/>
        <v>-100</v>
      </c>
      <c r="N58" s="129" t="e">
        <f>(N48/M48-1)*100</f>
        <v>#DIV/0!</v>
      </c>
      <c r="O58" s="129"/>
      <c r="P58" s="129" t="e">
        <f t="shared" si="2"/>
        <v>#DIV/0!</v>
      </c>
      <c r="Q58" s="129" t="e">
        <f t="shared" si="8"/>
        <v>#DIV/0!</v>
      </c>
      <c r="R58" s="129" t="e">
        <f t="shared" si="8"/>
        <v>#DIV/0!</v>
      </c>
      <c r="S58" s="129"/>
      <c r="T58" s="129"/>
      <c r="U58" s="129"/>
    </row>
    <row r="59" spans="1:22" ht="20.25" customHeight="1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22"/>
      <c r="U59" s="122"/>
    </row>
    <row r="61" spans="1:22" ht="20.25" customHeight="1">
      <c r="J61" s="109"/>
      <c r="O61" s="109"/>
      <c r="S61" s="109"/>
    </row>
    <row r="62" spans="1:22" ht="20.25" customHeight="1">
      <c r="J62" s="109"/>
      <c r="O62" s="109"/>
      <c r="S62" s="109"/>
    </row>
    <row r="63" spans="1:22" ht="20.25" customHeight="1">
      <c r="J63" s="109"/>
      <c r="O63" s="109"/>
      <c r="S63" s="109"/>
    </row>
    <row r="64" spans="1:22" ht="20.25" customHeight="1">
      <c r="J64" s="109"/>
      <c r="O64" s="109"/>
      <c r="S64" s="109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="75" zoomScaleNormal="75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RowHeight="20.25" customHeight="1"/>
  <cols>
    <col min="1" max="1" width="11.21875" customWidth="1"/>
    <col min="2" max="2" width="10.33203125" customWidth="1"/>
    <col min="3" max="5" width="9.5546875" customWidth="1"/>
    <col min="6" max="6" width="11" customWidth="1"/>
    <col min="7" max="7" width="10.109375" customWidth="1"/>
    <col min="8" max="8" width="9.77734375" customWidth="1"/>
    <col min="9" max="9" width="9" customWidth="1"/>
    <col min="10" max="10" width="10.6640625" customWidth="1"/>
    <col min="11" max="11" width="11.21875" customWidth="1"/>
    <col min="12" max="12" width="10.33203125" bestFit="1" customWidth="1"/>
    <col min="13" max="13" width="9.33203125" bestFit="1" customWidth="1"/>
    <col min="14" max="14" width="9" bestFit="1" customWidth="1"/>
    <col min="15" max="15" width="11.77734375" customWidth="1"/>
    <col min="16" max="16" width="9.33203125" bestFit="1" customWidth="1"/>
    <col min="19" max="19" width="10.6640625" customWidth="1"/>
    <col min="20" max="20" width="11.21875" customWidth="1"/>
    <col min="21" max="21" width="12" customWidth="1"/>
  </cols>
  <sheetData>
    <row r="1" spans="1:21" ht="14.25" customHeight="1">
      <c r="F1" s="19"/>
      <c r="J1" s="19"/>
      <c r="K1" s="19"/>
      <c r="O1" s="19"/>
      <c r="S1" s="19"/>
      <c r="T1" s="19"/>
      <c r="U1" s="19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19"/>
      <c r="J3" s="19"/>
      <c r="K3" s="19"/>
      <c r="O3" s="19"/>
      <c r="S3" s="19"/>
      <c r="T3" s="19" t="s">
        <v>25</v>
      </c>
      <c r="U3" s="19"/>
    </row>
    <row r="4" spans="1:21" s="6" customFormat="1" ht="30.75" customHeight="1" thickBot="1">
      <c r="A4" s="3" t="s">
        <v>1</v>
      </c>
      <c r="B4" s="4" t="s">
        <v>2</v>
      </c>
      <c r="C4" s="5" t="s">
        <v>44</v>
      </c>
      <c r="D4" s="5" t="s">
        <v>45</v>
      </c>
      <c r="E4" s="5" t="s">
        <v>46</v>
      </c>
      <c r="F4" s="20" t="s">
        <v>3</v>
      </c>
      <c r="G4" s="5" t="s">
        <v>47</v>
      </c>
      <c r="H4" s="5" t="s">
        <v>48</v>
      </c>
      <c r="I4" s="5" t="s">
        <v>49</v>
      </c>
      <c r="J4" s="20" t="s">
        <v>4</v>
      </c>
      <c r="K4" s="20" t="s">
        <v>5</v>
      </c>
      <c r="L4" s="5" t="s">
        <v>50</v>
      </c>
      <c r="M4" s="5" t="s">
        <v>51</v>
      </c>
      <c r="N4" s="5" t="s">
        <v>52</v>
      </c>
      <c r="O4" s="20" t="s">
        <v>6</v>
      </c>
      <c r="P4" s="5" t="s">
        <v>53</v>
      </c>
      <c r="Q4" s="5" t="s">
        <v>54</v>
      </c>
      <c r="R4" s="5" t="s">
        <v>55</v>
      </c>
      <c r="S4" s="20" t="s">
        <v>7</v>
      </c>
      <c r="T4" s="20" t="s">
        <v>8</v>
      </c>
      <c r="U4" s="20" t="s">
        <v>56</v>
      </c>
    </row>
    <row r="5" spans="1:21" s="6" customFormat="1" ht="27" customHeight="1" thickTop="1">
      <c r="A5" s="7" t="s">
        <v>17</v>
      </c>
      <c r="B5" s="14" t="s">
        <v>9</v>
      </c>
      <c r="C5" s="8">
        <v>50102</v>
      </c>
      <c r="D5" s="8">
        <v>58505</v>
      </c>
      <c r="E5" s="8">
        <v>69231</v>
      </c>
      <c r="F5" s="21">
        <f>SUM(C5:E5)</f>
        <v>177838</v>
      </c>
      <c r="G5" s="8">
        <v>67850</v>
      </c>
      <c r="H5" s="8">
        <v>64073</v>
      </c>
      <c r="I5" s="8">
        <v>67413</v>
      </c>
      <c r="J5" s="21">
        <f>SUM(G5:I5)</f>
        <v>199336</v>
      </c>
      <c r="K5" s="21">
        <f>SUM(J5,F5)</f>
        <v>377174</v>
      </c>
      <c r="L5" s="8">
        <v>69496</v>
      </c>
      <c r="M5" s="8">
        <v>56349</v>
      </c>
      <c r="N5" s="8">
        <v>59783</v>
      </c>
      <c r="O5" s="21">
        <f>SUM(L5:N5)</f>
        <v>185628</v>
      </c>
      <c r="P5" s="8">
        <v>55745</v>
      </c>
      <c r="Q5" s="8">
        <v>58404</v>
      </c>
      <c r="R5" s="8">
        <v>53945</v>
      </c>
      <c r="S5" s="21">
        <f>SUM(P5:R5)</f>
        <v>168094</v>
      </c>
      <c r="T5" s="21">
        <f>SUM(S5,O5)</f>
        <v>353722</v>
      </c>
      <c r="U5" s="21">
        <f>SUM(T5,K5)</f>
        <v>730896</v>
      </c>
    </row>
    <row r="6" spans="1:21" s="6" customFormat="1" ht="27" customHeight="1">
      <c r="A6" s="9"/>
      <c r="B6" s="24" t="s">
        <v>10</v>
      </c>
      <c r="C6" s="25">
        <v>33739</v>
      </c>
      <c r="D6" s="25">
        <v>43247</v>
      </c>
      <c r="E6" s="25">
        <v>47031</v>
      </c>
      <c r="F6" s="36">
        <f>SUM(C6:E6)</f>
        <v>124017</v>
      </c>
      <c r="G6" s="25">
        <v>48317</v>
      </c>
      <c r="H6" s="25">
        <v>46712</v>
      </c>
      <c r="I6" s="25">
        <v>46837</v>
      </c>
      <c r="J6" s="36">
        <f>SUM(J7:J8)</f>
        <v>141866</v>
      </c>
      <c r="K6" s="36">
        <f>SUM(K7:K8)</f>
        <v>265883</v>
      </c>
      <c r="L6" s="25">
        <v>47658</v>
      </c>
      <c r="M6" s="25">
        <v>41065</v>
      </c>
      <c r="N6" s="25">
        <v>41111</v>
      </c>
      <c r="O6" s="36">
        <f>SUM(O7:O8)</f>
        <v>129834</v>
      </c>
      <c r="P6" s="25">
        <v>39886</v>
      </c>
      <c r="Q6" s="25">
        <v>40270</v>
      </c>
      <c r="R6" s="25">
        <v>36203</v>
      </c>
      <c r="S6" s="36">
        <f>SUM(S7:S8)</f>
        <v>116359</v>
      </c>
      <c r="T6" s="36">
        <f>SUM(T7:T8)</f>
        <v>246193</v>
      </c>
      <c r="U6" s="36">
        <f>SUM(U7:U8)</f>
        <v>512076</v>
      </c>
    </row>
    <row r="7" spans="1:21" s="6" customFormat="1" ht="27" customHeight="1">
      <c r="A7" s="9"/>
      <c r="B7" s="15" t="s">
        <v>15</v>
      </c>
      <c r="C7" s="8">
        <v>21654</v>
      </c>
      <c r="D7" s="8">
        <v>27309</v>
      </c>
      <c r="E7" s="8">
        <v>28690</v>
      </c>
      <c r="F7" s="21">
        <f>SUM(C7:E7)</f>
        <v>77653</v>
      </c>
      <c r="G7" s="8">
        <v>29365</v>
      </c>
      <c r="H7" s="8">
        <v>27951</v>
      </c>
      <c r="I7" s="8">
        <v>26732</v>
      </c>
      <c r="J7" s="21">
        <f>SUM(G7:I7)</f>
        <v>84048</v>
      </c>
      <c r="K7" s="21">
        <f>SUM(F7+J7)</f>
        <v>161701</v>
      </c>
      <c r="L7" s="8">
        <v>26224</v>
      </c>
      <c r="M7" s="8">
        <v>22597</v>
      </c>
      <c r="N7" s="8">
        <v>23181</v>
      </c>
      <c r="O7" s="21">
        <f>SUM(L7:N7)</f>
        <v>72002</v>
      </c>
      <c r="P7" s="8">
        <v>22688</v>
      </c>
      <c r="Q7" s="8">
        <v>23355</v>
      </c>
      <c r="R7" s="8">
        <v>20874</v>
      </c>
      <c r="S7" s="21">
        <f>SUM(P7:R7)</f>
        <v>66917</v>
      </c>
      <c r="T7" s="21">
        <f>SUM(O7+S7)</f>
        <v>138919</v>
      </c>
      <c r="U7" s="21">
        <f>SUM(K7+T7)</f>
        <v>300620</v>
      </c>
    </row>
    <row r="8" spans="1:21" s="6" customFormat="1" ht="27" customHeight="1">
      <c r="A8" s="9"/>
      <c r="B8" s="15" t="s">
        <v>16</v>
      </c>
      <c r="C8" s="8">
        <v>12085</v>
      </c>
      <c r="D8" s="8">
        <v>15938</v>
      </c>
      <c r="E8" s="8">
        <v>18341</v>
      </c>
      <c r="F8" s="21">
        <f>SUM(C8:E8)</f>
        <v>46364</v>
      </c>
      <c r="G8" s="8">
        <v>18952</v>
      </c>
      <c r="H8" s="8">
        <v>18761</v>
      </c>
      <c r="I8" s="8">
        <v>20105</v>
      </c>
      <c r="J8" s="21">
        <f>SUM(G8:I8)</f>
        <v>57818</v>
      </c>
      <c r="K8" s="21">
        <f>SUM(F8+J8)</f>
        <v>104182</v>
      </c>
      <c r="L8" s="8">
        <v>21434</v>
      </c>
      <c r="M8" s="8">
        <v>18468</v>
      </c>
      <c r="N8" s="8">
        <v>17930</v>
      </c>
      <c r="O8" s="21">
        <f>SUM(L8:N8)</f>
        <v>57832</v>
      </c>
      <c r="P8" s="8">
        <v>17198</v>
      </c>
      <c r="Q8" s="8">
        <v>16915</v>
      </c>
      <c r="R8" s="8">
        <v>15329</v>
      </c>
      <c r="S8" s="21">
        <f>SUM(P8:R8)</f>
        <v>49442</v>
      </c>
      <c r="T8" s="21">
        <f>SUM(O8+S8)</f>
        <v>107274</v>
      </c>
      <c r="U8" s="21">
        <f>SUM(K8+T8)</f>
        <v>211456</v>
      </c>
    </row>
    <row r="9" spans="1:21" s="6" customFormat="1" ht="27" customHeight="1" thickBot="1">
      <c r="A9" s="10"/>
      <c r="B9" s="16" t="s">
        <v>11</v>
      </c>
      <c r="C9" s="11">
        <v>6993</v>
      </c>
      <c r="D9" s="11">
        <v>5723</v>
      </c>
      <c r="E9" s="11">
        <v>7037</v>
      </c>
      <c r="F9" s="39">
        <f>E9</f>
        <v>7037</v>
      </c>
      <c r="G9" s="11">
        <v>6788</v>
      </c>
      <c r="H9" s="11">
        <v>6435</v>
      </c>
      <c r="I9" s="11">
        <v>7489</v>
      </c>
      <c r="J9" s="22">
        <f>I9</f>
        <v>7489</v>
      </c>
      <c r="K9" s="22">
        <f>J9</f>
        <v>7489</v>
      </c>
      <c r="L9" s="11">
        <v>8577</v>
      </c>
      <c r="M9" s="11">
        <v>7901</v>
      </c>
      <c r="N9" s="11">
        <v>7466</v>
      </c>
      <c r="O9" s="22">
        <f>N9</f>
        <v>7466</v>
      </c>
      <c r="P9" s="11">
        <v>7260</v>
      </c>
      <c r="Q9" s="11">
        <v>7569</v>
      </c>
      <c r="R9" s="11">
        <v>8283</v>
      </c>
      <c r="S9" s="22">
        <f>R9</f>
        <v>8283</v>
      </c>
      <c r="T9" s="22">
        <f>S9</f>
        <v>8283</v>
      </c>
      <c r="U9" s="37">
        <f>T9</f>
        <v>8283</v>
      </c>
    </row>
    <row r="10" spans="1:21" s="6" customFormat="1" ht="27" customHeight="1" thickTop="1">
      <c r="A10" s="44" t="s">
        <v>19</v>
      </c>
      <c r="B10" s="45" t="s">
        <v>9</v>
      </c>
      <c r="C10" s="46">
        <v>8590</v>
      </c>
      <c r="D10" s="46">
        <v>10592</v>
      </c>
      <c r="E10" s="46">
        <v>14076</v>
      </c>
      <c r="F10" s="50">
        <f>SUM(C10:E10)</f>
        <v>33258</v>
      </c>
      <c r="G10" s="46">
        <v>15080</v>
      </c>
      <c r="H10" s="46">
        <v>15309</v>
      </c>
      <c r="I10" s="46">
        <v>15300</v>
      </c>
      <c r="J10" s="47">
        <f>SUM(G10:I10)</f>
        <v>45689</v>
      </c>
      <c r="K10" s="47">
        <f>SUM(J10,F10)</f>
        <v>78947</v>
      </c>
      <c r="L10" s="46">
        <v>16035</v>
      </c>
      <c r="M10" s="46">
        <v>15986</v>
      </c>
      <c r="N10" s="46">
        <v>17630</v>
      </c>
      <c r="O10" s="47">
        <f>SUM(L10:N10)</f>
        <v>49651</v>
      </c>
      <c r="P10" s="46">
        <v>18156</v>
      </c>
      <c r="Q10" s="46">
        <v>18241</v>
      </c>
      <c r="R10" s="46">
        <v>16785</v>
      </c>
      <c r="S10" s="47">
        <f>SUM(P10:R10)</f>
        <v>53182</v>
      </c>
      <c r="T10" s="47">
        <f>SUM(S10,O10)</f>
        <v>102833</v>
      </c>
      <c r="U10" s="47">
        <f>SUM(T10,K10)</f>
        <v>181780</v>
      </c>
    </row>
    <row r="11" spans="1:21" s="6" customFormat="1" ht="27" customHeight="1">
      <c r="A11" s="9"/>
      <c r="B11" s="24" t="s">
        <v>10</v>
      </c>
      <c r="C11" s="25">
        <v>6269</v>
      </c>
      <c r="D11" s="25">
        <v>7643</v>
      </c>
      <c r="E11" s="25">
        <v>10471</v>
      </c>
      <c r="F11" s="36">
        <f>SUM(C11:E11)</f>
        <v>24383</v>
      </c>
      <c r="G11" s="25">
        <v>12288</v>
      </c>
      <c r="H11" s="25">
        <v>12165</v>
      </c>
      <c r="I11" s="25">
        <v>13584</v>
      </c>
      <c r="J11" s="36">
        <f>SUM(J12:J13)</f>
        <v>38037</v>
      </c>
      <c r="K11" s="36">
        <f>SUM(K12:K13)</f>
        <v>62420</v>
      </c>
      <c r="L11" s="25">
        <v>14114</v>
      </c>
      <c r="M11" s="25">
        <v>13684</v>
      </c>
      <c r="N11" s="25">
        <v>14884</v>
      </c>
      <c r="O11" s="36">
        <f>SUM(O12:O13)</f>
        <v>42682</v>
      </c>
      <c r="P11" s="25">
        <v>15305</v>
      </c>
      <c r="Q11" s="25">
        <v>15689</v>
      </c>
      <c r="R11" s="25">
        <v>15601</v>
      </c>
      <c r="S11" s="36">
        <f>SUM(S12:S13)</f>
        <v>46595</v>
      </c>
      <c r="T11" s="36">
        <f>SUM(T12:T13)</f>
        <v>89277</v>
      </c>
      <c r="U11" s="36">
        <f>SUM(U12:U13)</f>
        <v>151697</v>
      </c>
    </row>
    <row r="12" spans="1:21" s="6" customFormat="1" ht="27" customHeight="1">
      <c r="A12" s="9"/>
      <c r="B12" s="15" t="s">
        <v>15</v>
      </c>
      <c r="C12" s="8">
        <v>4496</v>
      </c>
      <c r="D12" s="8">
        <v>5730</v>
      </c>
      <c r="E12" s="8">
        <v>7785</v>
      </c>
      <c r="F12" s="21">
        <f>SUM(C12:E12)</f>
        <v>18011</v>
      </c>
      <c r="G12" s="8">
        <v>8588</v>
      </c>
      <c r="H12" s="8">
        <v>7698</v>
      </c>
      <c r="I12" s="8">
        <v>8531</v>
      </c>
      <c r="J12" s="21">
        <f>SUM(G12:I12)</f>
        <v>24817</v>
      </c>
      <c r="K12" s="21">
        <f>SUM(F12+J12)</f>
        <v>42828</v>
      </c>
      <c r="L12" s="8">
        <v>8321</v>
      </c>
      <c r="M12" s="8">
        <v>8216</v>
      </c>
      <c r="N12" s="8">
        <v>8921</v>
      </c>
      <c r="O12" s="21">
        <f>SUM(L12:N12)</f>
        <v>25458</v>
      </c>
      <c r="P12" s="8">
        <v>9064</v>
      </c>
      <c r="Q12" s="8">
        <v>9700</v>
      </c>
      <c r="R12" s="8">
        <v>9555</v>
      </c>
      <c r="S12" s="21">
        <f>SUM(P12:R12)</f>
        <v>28319</v>
      </c>
      <c r="T12" s="21">
        <f>SUM(O12+S12)</f>
        <v>53777</v>
      </c>
      <c r="U12" s="21">
        <f>SUM(K12+T12)</f>
        <v>96605</v>
      </c>
    </row>
    <row r="13" spans="1:21" s="6" customFormat="1" ht="27" customHeight="1">
      <c r="A13" s="9"/>
      <c r="B13" s="15" t="s">
        <v>16</v>
      </c>
      <c r="C13" s="8">
        <v>1773</v>
      </c>
      <c r="D13" s="8">
        <v>1913</v>
      </c>
      <c r="E13" s="8">
        <v>2686</v>
      </c>
      <c r="F13" s="21">
        <f>SUM(C13:E13)</f>
        <v>6372</v>
      </c>
      <c r="G13" s="8">
        <v>3700</v>
      </c>
      <c r="H13" s="8">
        <v>4467</v>
      </c>
      <c r="I13" s="8">
        <v>5053</v>
      </c>
      <c r="J13" s="21">
        <f>SUM(G13:I13)</f>
        <v>13220</v>
      </c>
      <c r="K13" s="21">
        <f>SUM(F13+J13)</f>
        <v>19592</v>
      </c>
      <c r="L13" s="8">
        <v>5793</v>
      </c>
      <c r="M13" s="8">
        <v>5468</v>
      </c>
      <c r="N13" s="8">
        <v>5963</v>
      </c>
      <c r="O13" s="21">
        <f>SUM(L13:N13)</f>
        <v>17224</v>
      </c>
      <c r="P13" s="8">
        <v>6241</v>
      </c>
      <c r="Q13" s="8">
        <v>5989</v>
      </c>
      <c r="R13" s="8">
        <v>6046</v>
      </c>
      <c r="S13" s="21">
        <f>SUM(P13:R13)</f>
        <v>18276</v>
      </c>
      <c r="T13" s="21">
        <f>SUM(O13+S13)</f>
        <v>35500</v>
      </c>
      <c r="U13" s="21">
        <f>SUM(K13+T13)</f>
        <v>55092</v>
      </c>
    </row>
    <row r="14" spans="1:21" s="6" customFormat="1" ht="27" customHeight="1">
      <c r="A14" s="12"/>
      <c r="B14" s="17" t="s">
        <v>11</v>
      </c>
      <c r="C14" s="13">
        <v>4008</v>
      </c>
      <c r="D14" s="13">
        <v>4187</v>
      </c>
      <c r="E14" s="13">
        <v>4141</v>
      </c>
      <c r="F14" s="38">
        <f>E14</f>
        <v>4141</v>
      </c>
      <c r="G14" s="13">
        <v>3687</v>
      </c>
      <c r="H14" s="13">
        <v>4242</v>
      </c>
      <c r="I14" s="13">
        <v>4092</v>
      </c>
      <c r="J14" s="23">
        <f>I14</f>
        <v>4092</v>
      </c>
      <c r="K14" s="38">
        <f>SUM(F14+J14)</f>
        <v>8233</v>
      </c>
      <c r="L14" s="13">
        <v>3858</v>
      </c>
      <c r="M14" s="13">
        <v>3833</v>
      </c>
      <c r="N14" s="13">
        <v>4086</v>
      </c>
      <c r="O14" s="23">
        <f>N14</f>
        <v>4086</v>
      </c>
      <c r="P14" s="13">
        <v>4587</v>
      </c>
      <c r="Q14" s="13">
        <v>4301</v>
      </c>
      <c r="R14" s="13">
        <v>4484</v>
      </c>
      <c r="S14" s="23">
        <f>R14</f>
        <v>4484</v>
      </c>
      <c r="T14" s="23">
        <f>S14</f>
        <v>4484</v>
      </c>
      <c r="U14" s="38">
        <f>T14</f>
        <v>4484</v>
      </c>
    </row>
    <row r="15" spans="1:21" s="6" customFormat="1" ht="27" customHeight="1">
      <c r="A15" s="7" t="s">
        <v>18</v>
      </c>
      <c r="B15" s="14" t="s">
        <v>9</v>
      </c>
      <c r="C15" s="8">
        <v>10013</v>
      </c>
      <c r="D15" s="8">
        <v>11185</v>
      </c>
      <c r="E15" s="8">
        <v>13259</v>
      </c>
      <c r="F15" s="21">
        <f>SUM(C15:E15)</f>
        <v>34457</v>
      </c>
      <c r="G15" s="32">
        <v>13570</v>
      </c>
      <c r="H15" s="32">
        <v>12575</v>
      </c>
      <c r="I15" s="8">
        <v>13430</v>
      </c>
      <c r="J15" s="21">
        <f>SUM(G15:I15)</f>
        <v>39575</v>
      </c>
      <c r="K15" s="21">
        <f>SUM(J15,F15)</f>
        <v>74032</v>
      </c>
      <c r="L15" s="8">
        <v>12152</v>
      </c>
      <c r="M15" s="8">
        <v>10896</v>
      </c>
      <c r="N15" s="8">
        <v>12506</v>
      </c>
      <c r="O15" s="21">
        <f>SUM(L15:N15)</f>
        <v>35554</v>
      </c>
      <c r="P15" s="8">
        <v>9232</v>
      </c>
      <c r="Q15" s="8">
        <v>10305</v>
      </c>
      <c r="R15" s="8">
        <v>10120</v>
      </c>
      <c r="S15" s="21">
        <f>SUM(P15:R15)</f>
        <v>29657</v>
      </c>
      <c r="T15" s="21">
        <f>SUM(S15,O15)</f>
        <v>65211</v>
      </c>
      <c r="U15" s="21">
        <f>SUM(T15,K15)</f>
        <v>139243</v>
      </c>
    </row>
    <row r="16" spans="1:21" s="6" customFormat="1" ht="27" customHeight="1">
      <c r="A16" s="9"/>
      <c r="B16" s="24" t="s">
        <v>10</v>
      </c>
      <c r="C16" s="25">
        <v>11752</v>
      </c>
      <c r="D16" s="25">
        <v>12672</v>
      </c>
      <c r="E16" s="25">
        <v>14198</v>
      </c>
      <c r="F16" s="36">
        <f>SUM(C16:E16)</f>
        <v>38622</v>
      </c>
      <c r="G16" s="25">
        <v>13051</v>
      </c>
      <c r="H16" s="25">
        <v>12087</v>
      </c>
      <c r="I16" s="25">
        <v>14003</v>
      </c>
      <c r="J16" s="36">
        <f>SUM(J17:J18)</f>
        <v>39141</v>
      </c>
      <c r="K16" s="36">
        <f>SUM(K17:K18)</f>
        <v>77763</v>
      </c>
      <c r="L16" s="25">
        <v>12497</v>
      </c>
      <c r="M16" s="25">
        <v>10441</v>
      </c>
      <c r="N16" s="25">
        <v>10251</v>
      </c>
      <c r="O16" s="36">
        <f>SUM(O17:O18)</f>
        <v>33189</v>
      </c>
      <c r="P16" s="25">
        <v>8264</v>
      </c>
      <c r="Q16" s="25">
        <v>11376</v>
      </c>
      <c r="R16" s="25">
        <v>10003</v>
      </c>
      <c r="S16" s="36">
        <f>SUM(S17:S18)</f>
        <v>29643</v>
      </c>
      <c r="T16" s="36">
        <f>SUM(T17:T18)</f>
        <v>62832</v>
      </c>
      <c r="U16" s="36">
        <f>SUM(U17:U18)</f>
        <v>140595</v>
      </c>
    </row>
    <row r="17" spans="1:21" s="6" customFormat="1" ht="27" customHeight="1">
      <c r="A17" s="9"/>
      <c r="B17" s="15" t="s">
        <v>15</v>
      </c>
      <c r="C17" s="8">
        <v>7228</v>
      </c>
      <c r="D17" s="8">
        <v>9110</v>
      </c>
      <c r="E17" s="8">
        <v>9684</v>
      </c>
      <c r="F17" s="21">
        <f>SUM(C17:E17)</f>
        <v>26022</v>
      </c>
      <c r="G17" s="8">
        <v>9462</v>
      </c>
      <c r="H17" s="8">
        <v>8065</v>
      </c>
      <c r="I17" s="8">
        <v>10315</v>
      </c>
      <c r="J17" s="21">
        <f>SUM(G17:I17)</f>
        <v>27842</v>
      </c>
      <c r="K17" s="21">
        <f>SUM(F17+J17)</f>
        <v>53864</v>
      </c>
      <c r="L17" s="8">
        <v>9410</v>
      </c>
      <c r="M17" s="8">
        <v>7899</v>
      </c>
      <c r="N17" s="8">
        <v>6471</v>
      </c>
      <c r="O17" s="21">
        <f>SUM(L17:N17)</f>
        <v>23780</v>
      </c>
      <c r="P17" s="8">
        <v>5343</v>
      </c>
      <c r="Q17" s="8">
        <v>8338</v>
      </c>
      <c r="R17" s="8">
        <v>6918</v>
      </c>
      <c r="S17" s="21">
        <f>SUM(P17:R17)</f>
        <v>20599</v>
      </c>
      <c r="T17" s="21">
        <f>SUM(O17+S17)</f>
        <v>44379</v>
      </c>
      <c r="U17" s="21">
        <f>SUM(K17+T17)</f>
        <v>98243</v>
      </c>
    </row>
    <row r="18" spans="1:21" s="6" customFormat="1" ht="27" customHeight="1">
      <c r="A18" s="9"/>
      <c r="B18" s="15" t="s">
        <v>16</v>
      </c>
      <c r="C18" s="8">
        <v>4524</v>
      </c>
      <c r="D18" s="8">
        <v>3562</v>
      </c>
      <c r="E18" s="8">
        <v>4514</v>
      </c>
      <c r="F18" s="21">
        <f>SUM(C18:E18)</f>
        <v>12600</v>
      </c>
      <c r="G18" s="8">
        <v>3589</v>
      </c>
      <c r="H18" s="8">
        <v>4022</v>
      </c>
      <c r="I18" s="8">
        <v>3688</v>
      </c>
      <c r="J18" s="21">
        <f>SUM(G18:I18)</f>
        <v>11299</v>
      </c>
      <c r="K18" s="21">
        <f>SUM(F18+J18)</f>
        <v>23899</v>
      </c>
      <c r="L18" s="8">
        <v>3087</v>
      </c>
      <c r="M18" s="8">
        <v>2542</v>
      </c>
      <c r="N18" s="8">
        <v>3780</v>
      </c>
      <c r="O18" s="21">
        <f>SUM(L18:N18)</f>
        <v>9409</v>
      </c>
      <c r="P18" s="8">
        <v>2921</v>
      </c>
      <c r="Q18" s="8">
        <v>3038</v>
      </c>
      <c r="R18" s="8">
        <v>3085</v>
      </c>
      <c r="S18" s="21">
        <f>SUM(P18:R18)</f>
        <v>9044</v>
      </c>
      <c r="T18" s="21">
        <f>SUM(O18+S18)</f>
        <v>18453</v>
      </c>
      <c r="U18" s="21">
        <f>SUM(K18+T18)</f>
        <v>42352</v>
      </c>
    </row>
    <row r="19" spans="1:21" s="6" customFormat="1" ht="27" customHeight="1" thickBot="1">
      <c r="A19" s="10"/>
      <c r="B19" s="16" t="s">
        <v>11</v>
      </c>
      <c r="C19" s="11">
        <v>6869</v>
      </c>
      <c r="D19" s="11">
        <v>5368</v>
      </c>
      <c r="E19" s="11">
        <v>4428</v>
      </c>
      <c r="F19" s="37">
        <f>E19</f>
        <v>4428</v>
      </c>
      <c r="G19" s="11">
        <v>4980</v>
      </c>
      <c r="H19" s="11">
        <v>5496</v>
      </c>
      <c r="I19" s="11">
        <v>4923</v>
      </c>
      <c r="J19" s="22">
        <f>I19</f>
        <v>4923</v>
      </c>
      <c r="K19" s="38">
        <f>SUM(F19+J19)</f>
        <v>9351</v>
      </c>
      <c r="L19" s="11">
        <v>4570</v>
      </c>
      <c r="M19" s="11">
        <v>5025</v>
      </c>
      <c r="N19" s="11">
        <v>7279</v>
      </c>
      <c r="O19" s="22">
        <f>N19</f>
        <v>7279</v>
      </c>
      <c r="P19" s="11">
        <v>8246</v>
      </c>
      <c r="Q19" s="11">
        <v>7175</v>
      </c>
      <c r="R19" s="11">
        <v>7269</v>
      </c>
      <c r="S19" s="22">
        <f>R19</f>
        <v>7269</v>
      </c>
      <c r="T19" s="22">
        <f>S19</f>
        <v>7269</v>
      </c>
      <c r="U19" s="37">
        <f>T19</f>
        <v>7269</v>
      </c>
    </row>
    <row r="20" spans="1:21" s="6" customFormat="1" ht="27" customHeight="1">
      <c r="A20" s="7" t="s">
        <v>12</v>
      </c>
      <c r="B20" s="14" t="s">
        <v>9</v>
      </c>
      <c r="C20" s="8">
        <v>10941</v>
      </c>
      <c r="D20" s="8">
        <v>15888</v>
      </c>
      <c r="E20" s="8">
        <v>18159</v>
      </c>
      <c r="F20" s="21">
        <f>SUM(C20:E20)</f>
        <v>44988</v>
      </c>
      <c r="G20" s="8">
        <v>17583</v>
      </c>
      <c r="H20" s="8">
        <v>16516</v>
      </c>
      <c r="I20" s="8">
        <v>18781</v>
      </c>
      <c r="J20" s="21">
        <f>SUM(G20:I20)</f>
        <v>52880</v>
      </c>
      <c r="K20" s="21">
        <f>SUM(J20,F20)</f>
        <v>97868</v>
      </c>
      <c r="L20" s="8">
        <v>19460</v>
      </c>
      <c r="M20" s="8">
        <v>18906</v>
      </c>
      <c r="N20" s="8">
        <v>20286</v>
      </c>
      <c r="O20" s="21">
        <f>SUM(L20:N20)</f>
        <v>58652</v>
      </c>
      <c r="P20" s="8">
        <v>15532</v>
      </c>
      <c r="Q20" s="8">
        <v>18283</v>
      </c>
      <c r="R20" s="8">
        <v>16202</v>
      </c>
      <c r="S20" s="21">
        <f>SUM(P20:R20)</f>
        <v>50017</v>
      </c>
      <c r="T20" s="21">
        <f>SUM(S20,O20)</f>
        <v>108669</v>
      </c>
      <c r="U20" s="21">
        <f>SUM(T20,K20)</f>
        <v>206537</v>
      </c>
    </row>
    <row r="21" spans="1:21" s="6" customFormat="1" ht="27" customHeight="1">
      <c r="A21" s="7"/>
      <c r="B21" s="24" t="s">
        <v>10</v>
      </c>
      <c r="C21" s="25">
        <v>11682</v>
      </c>
      <c r="D21" s="25">
        <v>17012</v>
      </c>
      <c r="E21" s="25">
        <v>17605</v>
      </c>
      <c r="F21" s="36">
        <f>SUM(C21:E21)</f>
        <v>46299</v>
      </c>
      <c r="G21" s="25">
        <v>18096</v>
      </c>
      <c r="H21" s="25">
        <v>15983</v>
      </c>
      <c r="I21" s="25">
        <v>19274</v>
      </c>
      <c r="J21" s="36">
        <f>SUM(J22:J23)</f>
        <v>53353</v>
      </c>
      <c r="K21" s="36">
        <f>SUM(K22:K23)</f>
        <v>99652</v>
      </c>
      <c r="L21" s="25">
        <v>19913</v>
      </c>
      <c r="M21" s="25">
        <v>19507</v>
      </c>
      <c r="N21" s="25">
        <v>19560</v>
      </c>
      <c r="O21" s="36">
        <f>SUM(O22:O23)</f>
        <v>58980</v>
      </c>
      <c r="P21" s="25">
        <v>15800</v>
      </c>
      <c r="Q21" s="25">
        <v>18326</v>
      </c>
      <c r="R21" s="25">
        <v>16736</v>
      </c>
      <c r="S21" s="36">
        <f>SUM(S22:S23)</f>
        <v>50862</v>
      </c>
      <c r="T21" s="36">
        <f>SUM(T22:T23)</f>
        <v>109842</v>
      </c>
      <c r="U21" s="36">
        <f>SUM(U22:U23)</f>
        <v>209494</v>
      </c>
    </row>
    <row r="22" spans="1:21" s="6" customFormat="1" ht="27" customHeight="1">
      <c r="A22" s="9"/>
      <c r="B22" s="15" t="s">
        <v>15</v>
      </c>
      <c r="C22" s="8">
        <v>9860</v>
      </c>
      <c r="D22" s="8">
        <v>14423</v>
      </c>
      <c r="E22" s="8">
        <v>14940</v>
      </c>
      <c r="F22" s="21">
        <f>SUM(C22:E22)</f>
        <v>39223</v>
      </c>
      <c r="G22" s="8">
        <v>15195</v>
      </c>
      <c r="H22" s="8">
        <v>12733</v>
      </c>
      <c r="I22" s="8">
        <v>15867</v>
      </c>
      <c r="J22" s="21">
        <f>SUM(G22:I22)</f>
        <v>43795</v>
      </c>
      <c r="K22" s="21">
        <f>SUM(F22+J22)</f>
        <v>83018</v>
      </c>
      <c r="L22" s="8">
        <v>15926</v>
      </c>
      <c r="M22" s="8">
        <v>15459</v>
      </c>
      <c r="N22" s="8">
        <v>15146</v>
      </c>
      <c r="O22" s="21">
        <f>SUM(L22:N22)</f>
        <v>46531</v>
      </c>
      <c r="P22" s="8">
        <v>11960</v>
      </c>
      <c r="Q22" s="8">
        <v>14458</v>
      </c>
      <c r="R22" s="8">
        <v>12954</v>
      </c>
      <c r="S22" s="21">
        <f>SUM(P22:R22)</f>
        <v>39372</v>
      </c>
      <c r="T22" s="21">
        <f>SUM(O22+S22)</f>
        <v>85903</v>
      </c>
      <c r="U22" s="21">
        <f>SUM(K22+T22)</f>
        <v>168921</v>
      </c>
    </row>
    <row r="23" spans="1:21" s="6" customFormat="1" ht="27" customHeight="1">
      <c r="A23" s="9"/>
      <c r="B23" s="15" t="s">
        <v>16</v>
      </c>
      <c r="C23" s="8">
        <v>1822</v>
      </c>
      <c r="D23" s="8">
        <v>2589</v>
      </c>
      <c r="E23" s="8">
        <v>2665</v>
      </c>
      <c r="F23" s="21">
        <f>SUM(C23:E23)</f>
        <v>7076</v>
      </c>
      <c r="G23" s="8">
        <v>2901</v>
      </c>
      <c r="H23" s="8">
        <v>3250</v>
      </c>
      <c r="I23" s="8">
        <v>3407</v>
      </c>
      <c r="J23" s="21">
        <f>SUM(G23:I23)</f>
        <v>9558</v>
      </c>
      <c r="K23" s="21">
        <f>SUM(F23+J23)</f>
        <v>16634</v>
      </c>
      <c r="L23" s="8">
        <v>3987</v>
      </c>
      <c r="M23" s="8">
        <v>4048</v>
      </c>
      <c r="N23" s="8">
        <v>4414</v>
      </c>
      <c r="O23" s="21">
        <f>SUM(L23:N23)</f>
        <v>12449</v>
      </c>
      <c r="P23" s="8">
        <v>3840</v>
      </c>
      <c r="Q23" s="8">
        <v>3868</v>
      </c>
      <c r="R23" s="8">
        <v>3782</v>
      </c>
      <c r="S23" s="21">
        <f>SUM(P23:R23)</f>
        <v>11490</v>
      </c>
      <c r="T23" s="21">
        <f>SUM(O23+S23)</f>
        <v>23939</v>
      </c>
      <c r="U23" s="21">
        <f>SUM(K23+T23)</f>
        <v>40573</v>
      </c>
    </row>
    <row r="24" spans="1:21" s="6" customFormat="1" ht="27" customHeight="1" thickBot="1">
      <c r="A24" s="10"/>
      <c r="B24" s="16" t="s">
        <v>11</v>
      </c>
      <c r="C24" s="11">
        <v>6187</v>
      </c>
      <c r="D24" s="11">
        <v>5227</v>
      </c>
      <c r="E24" s="11">
        <v>6162</v>
      </c>
      <c r="F24" s="37">
        <f>E24</f>
        <v>6162</v>
      </c>
      <c r="G24" s="11">
        <v>6092</v>
      </c>
      <c r="H24" s="11">
        <v>6967</v>
      </c>
      <c r="I24" s="11">
        <v>6998</v>
      </c>
      <c r="J24" s="22">
        <f>I24</f>
        <v>6998</v>
      </c>
      <c r="K24" s="37">
        <f>SUM(F24+J24)</f>
        <v>13160</v>
      </c>
      <c r="L24" s="11">
        <v>7054</v>
      </c>
      <c r="M24" s="11">
        <v>6832</v>
      </c>
      <c r="N24" s="11">
        <v>7758</v>
      </c>
      <c r="O24" s="22">
        <f>N24</f>
        <v>7758</v>
      </c>
      <c r="P24" s="11">
        <v>7836</v>
      </c>
      <c r="Q24" s="11">
        <v>8004</v>
      </c>
      <c r="R24" s="11">
        <v>7762</v>
      </c>
      <c r="S24" s="22">
        <f>R24</f>
        <v>7762</v>
      </c>
      <c r="T24" s="22">
        <f>S24</f>
        <v>7762</v>
      </c>
      <c r="U24" s="37">
        <f>T24</f>
        <v>7762</v>
      </c>
    </row>
    <row r="25" spans="1:21" s="6" customFormat="1" ht="27" customHeight="1">
      <c r="A25" s="7" t="s">
        <v>14</v>
      </c>
      <c r="B25" s="14" t="s">
        <v>9</v>
      </c>
      <c r="C25" s="8">
        <v>1677</v>
      </c>
      <c r="D25" s="8">
        <v>3185</v>
      </c>
      <c r="E25" s="8">
        <v>3678</v>
      </c>
      <c r="F25" s="21">
        <f>SUM(C25:E25)</f>
        <v>8540</v>
      </c>
      <c r="G25" s="8">
        <v>3752</v>
      </c>
      <c r="H25" s="8">
        <v>2965</v>
      </c>
      <c r="I25" s="8">
        <v>2957</v>
      </c>
      <c r="J25" s="52">
        <f>SUM(G25:I25)</f>
        <v>9674</v>
      </c>
      <c r="K25" s="21">
        <f>SUM(J25,F25)</f>
        <v>18214</v>
      </c>
      <c r="L25" s="8">
        <v>1998</v>
      </c>
      <c r="M25" s="40">
        <v>1362</v>
      </c>
      <c r="N25" s="8">
        <v>1713</v>
      </c>
      <c r="O25" s="21">
        <f>SUM(L25:N25)</f>
        <v>5073</v>
      </c>
      <c r="P25" s="8">
        <v>1881</v>
      </c>
      <c r="Q25" s="8">
        <v>2177</v>
      </c>
      <c r="R25" s="8">
        <v>2036</v>
      </c>
      <c r="S25" s="21">
        <f>SUM(P25:R25)</f>
        <v>6094</v>
      </c>
      <c r="T25" s="21">
        <f>SUM(S25,O25)</f>
        <v>11167</v>
      </c>
      <c r="U25" s="21">
        <f>SUM(T25,K25)</f>
        <v>29381</v>
      </c>
    </row>
    <row r="26" spans="1:21" s="6" customFormat="1" ht="27" customHeight="1">
      <c r="A26" s="9"/>
      <c r="B26" s="24" t="s">
        <v>10</v>
      </c>
      <c r="C26" s="25">
        <v>1175</v>
      </c>
      <c r="D26" s="25">
        <v>2745</v>
      </c>
      <c r="E26" s="25">
        <v>3273</v>
      </c>
      <c r="F26" s="36">
        <f>SUM(C26:E26)</f>
        <v>7193</v>
      </c>
      <c r="G26" s="25">
        <v>3179</v>
      </c>
      <c r="H26" s="25">
        <v>2608</v>
      </c>
      <c r="I26" s="25">
        <v>2582</v>
      </c>
      <c r="J26" s="51">
        <f>SUM(G26:I26)</f>
        <v>8369</v>
      </c>
      <c r="K26" s="36">
        <f>SUM(K27:K28)</f>
        <v>15562</v>
      </c>
      <c r="L26" s="25">
        <v>1700</v>
      </c>
      <c r="M26" s="25">
        <v>1231</v>
      </c>
      <c r="N26" s="25">
        <v>1470</v>
      </c>
      <c r="O26" s="51">
        <f>SUM(L26:N26)</f>
        <v>4401</v>
      </c>
      <c r="P26" s="25">
        <v>1325</v>
      </c>
      <c r="Q26" s="25">
        <v>1909</v>
      </c>
      <c r="R26" s="25">
        <v>1646</v>
      </c>
      <c r="S26" s="51">
        <f>SUM(P26:R26)</f>
        <v>4880</v>
      </c>
      <c r="T26" s="51">
        <f>SUM(S26,O26)</f>
        <v>9281</v>
      </c>
      <c r="U26" s="51">
        <f>SUM(T26,K26)</f>
        <v>24843</v>
      </c>
    </row>
    <row r="27" spans="1:21" s="6" customFormat="1" ht="27" customHeight="1">
      <c r="A27" s="9"/>
      <c r="B27" s="15" t="s">
        <v>15</v>
      </c>
      <c r="C27" s="8">
        <v>1175</v>
      </c>
      <c r="D27" s="8">
        <v>2745</v>
      </c>
      <c r="E27" s="8">
        <v>3273</v>
      </c>
      <c r="F27" s="21">
        <f>SUM(C27:E27)</f>
        <v>7193</v>
      </c>
      <c r="G27" s="8">
        <v>3179</v>
      </c>
      <c r="H27" s="8">
        <v>2608</v>
      </c>
      <c r="I27" s="8">
        <v>2582</v>
      </c>
      <c r="J27" s="21">
        <f>SUM(G27:I27)</f>
        <v>8369</v>
      </c>
      <c r="K27" s="21">
        <f>SUM(F27+J27)</f>
        <v>15562</v>
      </c>
      <c r="L27" s="8">
        <v>1810</v>
      </c>
      <c r="M27" s="40">
        <v>1231</v>
      </c>
      <c r="N27" s="8">
        <v>1470</v>
      </c>
      <c r="O27" s="21">
        <f>SUM(L27:N27)</f>
        <v>4511</v>
      </c>
      <c r="P27" s="8">
        <v>1325</v>
      </c>
      <c r="Q27" s="8">
        <v>1909</v>
      </c>
      <c r="R27" s="8">
        <v>1646</v>
      </c>
      <c r="S27" s="21">
        <f>SUM(P27:R27)</f>
        <v>4880</v>
      </c>
      <c r="T27" s="21">
        <f>SUM(O27+S27)</f>
        <v>9391</v>
      </c>
      <c r="U27" s="21">
        <f>SUM(K27+T27)</f>
        <v>24953</v>
      </c>
    </row>
    <row r="28" spans="1:21" s="6" customFormat="1" ht="27" customHeight="1">
      <c r="A28" s="9"/>
      <c r="B28" s="15" t="s">
        <v>16</v>
      </c>
      <c r="C28" s="8">
        <v>0</v>
      </c>
      <c r="D28" s="8">
        <v>0</v>
      </c>
      <c r="E28" s="8">
        <v>0</v>
      </c>
      <c r="F28" s="21">
        <f>SUM(C28:E28)</f>
        <v>0</v>
      </c>
      <c r="G28" s="8">
        <v>0</v>
      </c>
      <c r="H28" s="8">
        <v>0</v>
      </c>
      <c r="I28" s="8">
        <v>0</v>
      </c>
      <c r="J28" s="21">
        <f>SUM(G28:I28)</f>
        <v>0</v>
      </c>
      <c r="K28" s="21">
        <f>SUM(F28+J28)</f>
        <v>0</v>
      </c>
      <c r="L28" s="8">
        <v>0</v>
      </c>
      <c r="M28" s="40">
        <v>0</v>
      </c>
      <c r="N28" s="8">
        <v>0</v>
      </c>
      <c r="O28" s="21">
        <f>SUM(L28:N28)</f>
        <v>0</v>
      </c>
      <c r="P28" s="8">
        <v>0</v>
      </c>
      <c r="Q28" s="8">
        <v>0</v>
      </c>
      <c r="R28" s="8">
        <v>0</v>
      </c>
      <c r="S28" s="21">
        <f>SUM(P28:R28)</f>
        <v>0</v>
      </c>
      <c r="T28" s="21">
        <f>SUM(O28+S28)</f>
        <v>0</v>
      </c>
      <c r="U28" s="21">
        <f>SUM(K28+T28)</f>
        <v>0</v>
      </c>
    </row>
    <row r="29" spans="1:21" s="6" customFormat="1" ht="27" customHeight="1" thickBot="1">
      <c r="A29" s="10"/>
      <c r="B29" s="16" t="s">
        <v>11</v>
      </c>
      <c r="C29" s="11">
        <v>664</v>
      </c>
      <c r="D29" s="11">
        <v>643</v>
      </c>
      <c r="E29" s="11">
        <v>712</v>
      </c>
      <c r="F29" s="37">
        <f>E29</f>
        <v>712</v>
      </c>
      <c r="G29" s="11">
        <v>934</v>
      </c>
      <c r="H29" s="11">
        <v>984</v>
      </c>
      <c r="I29" s="11">
        <v>982</v>
      </c>
      <c r="J29" s="22">
        <f>I29</f>
        <v>982</v>
      </c>
      <c r="K29" s="37">
        <f>SUM(F29+J29)</f>
        <v>1694</v>
      </c>
      <c r="L29" s="11">
        <v>910</v>
      </c>
      <c r="M29" s="41">
        <v>729</v>
      </c>
      <c r="N29" s="11">
        <v>647</v>
      </c>
      <c r="O29" s="22">
        <f>N29</f>
        <v>647</v>
      </c>
      <c r="P29" s="11">
        <v>792</v>
      </c>
      <c r="Q29" s="11">
        <v>606</v>
      </c>
      <c r="R29" s="11">
        <v>494</v>
      </c>
      <c r="S29" s="22">
        <f>R29</f>
        <v>494</v>
      </c>
      <c r="T29" s="22">
        <f>S29</f>
        <v>494</v>
      </c>
      <c r="U29" s="37">
        <f>T29</f>
        <v>494</v>
      </c>
    </row>
    <row r="30" spans="1:21" s="6" customFormat="1" ht="27" customHeight="1">
      <c r="A30" s="7" t="s">
        <v>20</v>
      </c>
      <c r="B30" s="14" t="s">
        <v>9</v>
      </c>
      <c r="C30" s="8">
        <v>38741</v>
      </c>
      <c r="D30" s="8">
        <v>40303</v>
      </c>
      <c r="E30" s="8">
        <v>46176</v>
      </c>
      <c r="F30" s="21">
        <f>SUM(C30:E30)</f>
        <v>125220</v>
      </c>
      <c r="G30" s="8">
        <v>56762</v>
      </c>
      <c r="H30" s="8">
        <v>61073</v>
      </c>
      <c r="I30" s="8">
        <v>62799</v>
      </c>
      <c r="J30" s="21">
        <f>SUM(G30:I30)</f>
        <v>180634</v>
      </c>
      <c r="K30" s="21">
        <f>SUM(J30,F30)</f>
        <v>305854</v>
      </c>
      <c r="L30" s="8">
        <v>64001</v>
      </c>
      <c r="M30" s="40">
        <v>63210</v>
      </c>
      <c r="N30" s="8">
        <v>59132</v>
      </c>
      <c r="O30" s="21">
        <f>SUM(L30:N30)</f>
        <v>186343</v>
      </c>
      <c r="P30" s="8">
        <v>60872</v>
      </c>
      <c r="Q30" s="8">
        <v>64139</v>
      </c>
      <c r="R30" s="8">
        <v>62659</v>
      </c>
      <c r="S30" s="21">
        <f>SUM(P30:R30)</f>
        <v>187670</v>
      </c>
      <c r="T30" s="21">
        <f>SUM(S30,O30)</f>
        <v>374013</v>
      </c>
      <c r="U30" s="21">
        <f>SUM(T30,K30)</f>
        <v>679867</v>
      </c>
    </row>
    <row r="31" spans="1:21" s="6" customFormat="1" ht="27" customHeight="1">
      <c r="A31" s="9" t="s">
        <v>21</v>
      </c>
      <c r="B31" s="24" t="s">
        <v>10</v>
      </c>
      <c r="C31" s="25">
        <v>41045</v>
      </c>
      <c r="D31" s="25">
        <v>40042</v>
      </c>
      <c r="E31" s="25">
        <v>47333</v>
      </c>
      <c r="F31" s="36">
        <f>SUM(C31:E31)</f>
        <v>128420</v>
      </c>
      <c r="G31" s="25">
        <v>56034</v>
      </c>
      <c r="H31" s="25">
        <v>59789</v>
      </c>
      <c r="I31" s="25">
        <v>63620</v>
      </c>
      <c r="J31" s="36">
        <f>SUM(J32:J33)</f>
        <v>179443</v>
      </c>
      <c r="K31" s="36">
        <f>SUM(K32:K33)</f>
        <v>307863</v>
      </c>
      <c r="L31" s="25">
        <v>65086</v>
      </c>
      <c r="M31" s="25">
        <v>61792</v>
      </c>
      <c r="N31" s="25">
        <v>61358</v>
      </c>
      <c r="O31" s="36">
        <f>SUM(O32:O33)</f>
        <v>188236</v>
      </c>
      <c r="P31" s="25">
        <v>59533</v>
      </c>
      <c r="Q31" s="25">
        <v>64172</v>
      </c>
      <c r="R31" s="25">
        <v>62017</v>
      </c>
      <c r="S31" s="36">
        <f>SUM(S32:S33)</f>
        <v>185722</v>
      </c>
      <c r="T31" s="36">
        <f>SUM(T32:T33)</f>
        <v>373958</v>
      </c>
      <c r="U31" s="36">
        <f>SUM(U32:U33)</f>
        <v>681821</v>
      </c>
    </row>
    <row r="32" spans="1:21" s="6" customFormat="1" ht="27" customHeight="1">
      <c r="A32" s="9"/>
      <c r="B32" s="15" t="s">
        <v>15</v>
      </c>
      <c r="C32" s="8">
        <v>18730</v>
      </c>
      <c r="D32" s="8">
        <v>21644</v>
      </c>
      <c r="E32" s="8">
        <v>26448</v>
      </c>
      <c r="F32" s="21">
        <f>SUM(C32:E32)</f>
        <v>66822</v>
      </c>
      <c r="G32" s="8">
        <v>28366</v>
      </c>
      <c r="H32" s="8">
        <v>29885</v>
      </c>
      <c r="I32" s="8">
        <v>32448</v>
      </c>
      <c r="J32" s="21">
        <f>SUM(G32:I32)</f>
        <v>90699</v>
      </c>
      <c r="K32" s="21">
        <f>SUM(F32+J32)</f>
        <v>157521</v>
      </c>
      <c r="L32" s="8">
        <v>30493</v>
      </c>
      <c r="M32" s="40">
        <v>28769</v>
      </c>
      <c r="N32" s="8">
        <v>29737</v>
      </c>
      <c r="O32" s="21">
        <f>SUM(L32:N32)</f>
        <v>88999</v>
      </c>
      <c r="P32" s="8">
        <v>30581</v>
      </c>
      <c r="Q32" s="8">
        <v>33484</v>
      </c>
      <c r="R32" s="8">
        <v>31493</v>
      </c>
      <c r="S32" s="21">
        <f>SUM(P32:R32)</f>
        <v>95558</v>
      </c>
      <c r="T32" s="21">
        <f>SUM(O32+S32)</f>
        <v>184557</v>
      </c>
      <c r="U32" s="21">
        <f>SUM(K32+T32)</f>
        <v>342078</v>
      </c>
    </row>
    <row r="33" spans="1:21" s="6" customFormat="1" ht="27" customHeight="1">
      <c r="A33" s="9"/>
      <c r="B33" s="15" t="s">
        <v>16</v>
      </c>
      <c r="C33" s="8">
        <v>22315</v>
      </c>
      <c r="D33" s="8">
        <v>18398</v>
      </c>
      <c r="E33" s="8">
        <v>20885</v>
      </c>
      <c r="F33" s="21">
        <f>SUM(C33:E33)</f>
        <v>61598</v>
      </c>
      <c r="G33" s="8">
        <v>27668</v>
      </c>
      <c r="H33" s="8">
        <v>29904</v>
      </c>
      <c r="I33" s="8">
        <v>31172</v>
      </c>
      <c r="J33" s="21">
        <f>SUM(G33:I33)</f>
        <v>88744</v>
      </c>
      <c r="K33" s="21">
        <f>SUM(F33+J33)</f>
        <v>150342</v>
      </c>
      <c r="L33" s="8">
        <v>34593</v>
      </c>
      <c r="M33" s="40">
        <v>33023</v>
      </c>
      <c r="N33" s="8">
        <v>31621</v>
      </c>
      <c r="O33" s="21">
        <f>SUM(L33:N33)</f>
        <v>99237</v>
      </c>
      <c r="P33" s="8">
        <v>28952</v>
      </c>
      <c r="Q33" s="8">
        <v>30688</v>
      </c>
      <c r="R33" s="8">
        <v>30524</v>
      </c>
      <c r="S33" s="21">
        <f>SUM(P33:R33)</f>
        <v>90164</v>
      </c>
      <c r="T33" s="21">
        <f>SUM(O33+S33)</f>
        <v>189401</v>
      </c>
      <c r="U33" s="21">
        <f>SUM(K33+T33)</f>
        <v>339743</v>
      </c>
    </row>
    <row r="34" spans="1:21" s="6" customFormat="1" ht="27" customHeight="1" thickBot="1">
      <c r="A34" s="10"/>
      <c r="B34" s="16" t="s">
        <v>11</v>
      </c>
      <c r="C34" s="11">
        <v>13922</v>
      </c>
      <c r="D34" s="11">
        <v>14137</v>
      </c>
      <c r="E34" s="11">
        <v>12924</v>
      </c>
      <c r="F34" s="37">
        <f>E34</f>
        <v>12924</v>
      </c>
      <c r="G34" s="11">
        <v>13583</v>
      </c>
      <c r="H34" s="11">
        <v>14817</v>
      </c>
      <c r="I34" s="11">
        <v>13937</v>
      </c>
      <c r="J34" s="22">
        <f>I34</f>
        <v>13937</v>
      </c>
      <c r="K34" s="37">
        <f>SUM(F34+J34)</f>
        <v>26861</v>
      </c>
      <c r="L34" s="11">
        <v>12795</v>
      </c>
      <c r="M34" s="41">
        <v>14152</v>
      </c>
      <c r="N34" s="11">
        <v>11872</v>
      </c>
      <c r="O34" s="22">
        <f>N34</f>
        <v>11872</v>
      </c>
      <c r="P34" s="11">
        <v>13168</v>
      </c>
      <c r="Q34" s="11">
        <v>13088</v>
      </c>
      <c r="R34" s="11">
        <v>13675</v>
      </c>
      <c r="S34" s="22">
        <f>R34</f>
        <v>13675</v>
      </c>
      <c r="T34" s="22">
        <f>S34</f>
        <v>13675</v>
      </c>
      <c r="U34" s="37">
        <f>T34</f>
        <v>13675</v>
      </c>
    </row>
    <row r="35" spans="1:21" s="6" customFormat="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s="6" customFormat="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s="6" customFormat="1" ht="30.75" customHeight="1" thickBot="1">
      <c r="A38" s="3" t="s">
        <v>1</v>
      </c>
      <c r="B38" s="4" t="s">
        <v>2</v>
      </c>
      <c r="C38" s="5" t="s">
        <v>44</v>
      </c>
      <c r="D38" s="5" t="s">
        <v>45</v>
      </c>
      <c r="E38" s="5" t="s">
        <v>46</v>
      </c>
      <c r="F38" s="20" t="s">
        <v>3</v>
      </c>
      <c r="G38" s="5" t="s">
        <v>47</v>
      </c>
      <c r="H38" s="5" t="s">
        <v>48</v>
      </c>
      <c r="I38" s="5" t="s">
        <v>49</v>
      </c>
      <c r="J38" s="20" t="s">
        <v>4</v>
      </c>
      <c r="K38" s="20" t="s">
        <v>5</v>
      </c>
      <c r="L38" s="5" t="s">
        <v>50</v>
      </c>
      <c r="M38" s="5" t="s">
        <v>51</v>
      </c>
      <c r="N38" s="5" t="s">
        <v>52</v>
      </c>
      <c r="O38" s="20" t="s">
        <v>6</v>
      </c>
      <c r="P38" s="5" t="s">
        <v>53</v>
      </c>
      <c r="Q38" s="5" t="s">
        <v>54</v>
      </c>
      <c r="R38" s="5" t="s">
        <v>55</v>
      </c>
      <c r="S38" s="20" t="s">
        <v>7</v>
      </c>
      <c r="T38" s="20" t="s">
        <v>8</v>
      </c>
      <c r="U38" s="20" t="s">
        <v>56</v>
      </c>
    </row>
    <row r="39" spans="1:21" s="6" customFormat="1" ht="27" customHeight="1" thickTop="1">
      <c r="A39" s="7" t="s">
        <v>24</v>
      </c>
      <c r="B39" s="14" t="s">
        <v>9</v>
      </c>
      <c r="C39" s="8">
        <v>3795</v>
      </c>
      <c r="D39" s="8">
        <v>4623</v>
      </c>
      <c r="E39" s="8">
        <v>4850</v>
      </c>
      <c r="F39" s="21">
        <f>SUM(C39:E39)</f>
        <v>13268</v>
      </c>
      <c r="G39" s="8">
        <v>5930</v>
      </c>
      <c r="H39" s="8">
        <v>5660</v>
      </c>
      <c r="I39" s="8">
        <v>6538</v>
      </c>
      <c r="J39" s="21">
        <f>SUM(G39:I39)</f>
        <v>18128</v>
      </c>
      <c r="K39" s="21">
        <f>SUM(J39,F39)</f>
        <v>31396</v>
      </c>
      <c r="L39" s="8">
        <v>6904</v>
      </c>
      <c r="M39" s="8">
        <v>6034</v>
      </c>
      <c r="N39" s="8">
        <v>6889</v>
      </c>
      <c r="O39" s="21">
        <f>SUM(L39:N39)</f>
        <v>19827</v>
      </c>
      <c r="P39" s="8">
        <v>6625</v>
      </c>
      <c r="Q39" s="8">
        <v>6817</v>
      </c>
      <c r="R39" s="8">
        <v>7724</v>
      </c>
      <c r="S39" s="21">
        <f>SUM(P39:R39)</f>
        <v>21166</v>
      </c>
      <c r="T39" s="21">
        <f>SUM(S39,O39)</f>
        <v>40993</v>
      </c>
      <c r="U39" s="21">
        <f>SUM(T39,K39)</f>
        <v>72389</v>
      </c>
    </row>
    <row r="40" spans="1:21" s="6" customFormat="1" ht="27" customHeight="1">
      <c r="A40" s="7"/>
      <c r="B40" s="24" t="s">
        <v>10</v>
      </c>
      <c r="C40" s="25">
        <v>3616</v>
      </c>
      <c r="D40" s="25">
        <v>4347</v>
      </c>
      <c r="E40" s="25">
        <v>4768</v>
      </c>
      <c r="F40" s="36">
        <f>SUM(C40:E40)</f>
        <v>12731</v>
      </c>
      <c r="G40" s="25">
        <v>5402</v>
      </c>
      <c r="H40" s="25">
        <v>5583</v>
      </c>
      <c r="I40" s="25">
        <v>6377</v>
      </c>
      <c r="J40" s="36">
        <f>SUM(J41:J42)</f>
        <v>17362</v>
      </c>
      <c r="K40" s="36">
        <f>SUM(K41:K42)</f>
        <v>30093</v>
      </c>
      <c r="L40" s="25">
        <v>6925</v>
      </c>
      <c r="M40" s="25">
        <v>5961</v>
      </c>
      <c r="N40" s="25">
        <v>6752</v>
      </c>
      <c r="O40" s="36">
        <f>SUM(O41:O42)</f>
        <v>19638</v>
      </c>
      <c r="P40" s="25">
        <v>6549</v>
      </c>
      <c r="Q40" s="25">
        <v>7094</v>
      </c>
      <c r="R40" s="25">
        <v>7865</v>
      </c>
      <c r="S40" s="36">
        <f>SUM(S41:S42)</f>
        <v>21508</v>
      </c>
      <c r="T40" s="36">
        <f>SUM(T41:T42)</f>
        <v>41146</v>
      </c>
      <c r="U40" s="36">
        <f>SUM(U41:U42)</f>
        <v>71239</v>
      </c>
    </row>
    <row r="41" spans="1:21" s="6" customFormat="1" ht="27" customHeight="1">
      <c r="A41" s="9"/>
      <c r="B41" s="15" t="s">
        <v>15</v>
      </c>
      <c r="C41" s="8">
        <v>3001</v>
      </c>
      <c r="D41" s="8">
        <v>3650</v>
      </c>
      <c r="E41" s="8">
        <v>3909</v>
      </c>
      <c r="F41" s="21">
        <f>SUM(C41:E41)</f>
        <v>10560</v>
      </c>
      <c r="G41" s="8">
        <v>4656</v>
      </c>
      <c r="H41" s="8">
        <v>4729</v>
      </c>
      <c r="I41" s="8">
        <v>5442</v>
      </c>
      <c r="J41" s="21">
        <f>SUM(G41:I41)</f>
        <v>14827</v>
      </c>
      <c r="K41" s="21">
        <f>SUM(F41+J41)</f>
        <v>25387</v>
      </c>
      <c r="L41" s="8">
        <v>5931</v>
      </c>
      <c r="M41" s="8">
        <v>4960</v>
      </c>
      <c r="N41" s="8">
        <v>5798</v>
      </c>
      <c r="O41" s="21">
        <f>SUM(L41:N41)</f>
        <v>16689</v>
      </c>
      <c r="P41" s="8">
        <v>5626</v>
      </c>
      <c r="Q41" s="8">
        <v>6074</v>
      </c>
      <c r="R41" s="8">
        <v>6868</v>
      </c>
      <c r="S41" s="21">
        <f>SUM(P41:R41)</f>
        <v>18568</v>
      </c>
      <c r="T41" s="21">
        <f>SUM(O41+S41)</f>
        <v>35257</v>
      </c>
      <c r="U41" s="21">
        <f>SUM(K41+T41)</f>
        <v>60644</v>
      </c>
    </row>
    <row r="42" spans="1:21" s="6" customFormat="1" ht="27" customHeight="1">
      <c r="A42" s="9"/>
      <c r="B42" s="15" t="s">
        <v>16</v>
      </c>
      <c r="C42" s="8">
        <v>615</v>
      </c>
      <c r="D42" s="8">
        <v>697</v>
      </c>
      <c r="E42" s="8">
        <v>859</v>
      </c>
      <c r="F42" s="21">
        <f>SUM(C42:E42)</f>
        <v>2171</v>
      </c>
      <c r="G42" s="8">
        <v>746</v>
      </c>
      <c r="H42" s="8">
        <v>854</v>
      </c>
      <c r="I42" s="8">
        <v>935</v>
      </c>
      <c r="J42" s="21">
        <f>SUM(G42:I42)</f>
        <v>2535</v>
      </c>
      <c r="K42" s="21">
        <f>SUM(F42+J42)</f>
        <v>4706</v>
      </c>
      <c r="L42" s="8">
        <v>994</v>
      </c>
      <c r="M42" s="8">
        <v>1001</v>
      </c>
      <c r="N42" s="8">
        <v>954</v>
      </c>
      <c r="O42" s="21">
        <f>SUM(L42:N42)</f>
        <v>2949</v>
      </c>
      <c r="P42" s="8">
        <v>923</v>
      </c>
      <c r="Q42" s="8">
        <v>1020</v>
      </c>
      <c r="R42" s="8">
        <v>997</v>
      </c>
      <c r="S42" s="21">
        <f>SUM(P42:R42)</f>
        <v>2940</v>
      </c>
      <c r="T42" s="21">
        <f>SUM(O42+S42)</f>
        <v>5889</v>
      </c>
      <c r="U42" s="21">
        <f>SUM(K42+T42)</f>
        <v>10595</v>
      </c>
    </row>
    <row r="43" spans="1:21" s="6" customFormat="1" ht="27" customHeight="1" thickBot="1">
      <c r="A43" s="42"/>
      <c r="B43" s="16" t="s">
        <v>11</v>
      </c>
      <c r="C43" s="11">
        <v>2514</v>
      </c>
      <c r="D43" s="11">
        <v>2784</v>
      </c>
      <c r="E43" s="11">
        <v>2859</v>
      </c>
      <c r="F43" s="37">
        <f>E43</f>
        <v>2859</v>
      </c>
      <c r="G43" s="11">
        <v>3378</v>
      </c>
      <c r="H43" s="11">
        <v>3440</v>
      </c>
      <c r="I43" s="11">
        <v>3582</v>
      </c>
      <c r="J43" s="22">
        <f>I43</f>
        <v>3582</v>
      </c>
      <c r="K43" s="37">
        <f>SUM(F43+J43)</f>
        <v>6441</v>
      </c>
      <c r="L43" s="11">
        <v>3547</v>
      </c>
      <c r="M43" s="11">
        <v>3602</v>
      </c>
      <c r="N43" s="11">
        <v>3723</v>
      </c>
      <c r="O43" s="22">
        <f>N43</f>
        <v>3723</v>
      </c>
      <c r="P43" s="11">
        <v>3682</v>
      </c>
      <c r="Q43" s="11">
        <v>3294</v>
      </c>
      <c r="R43" s="11">
        <v>3164</v>
      </c>
      <c r="S43" s="22">
        <f>R43</f>
        <v>3164</v>
      </c>
      <c r="T43" s="22">
        <f>S43</f>
        <v>3164</v>
      </c>
      <c r="U43" s="37">
        <f>T43</f>
        <v>3164</v>
      </c>
    </row>
    <row r="44" spans="1:21" ht="27" hidden="1" customHeight="1">
      <c r="A44" s="7" t="s">
        <v>22</v>
      </c>
      <c r="B44" s="14" t="s">
        <v>9</v>
      </c>
      <c r="C44" s="34"/>
      <c r="D44" s="34"/>
      <c r="E44" s="34"/>
      <c r="F44" s="34" t="e">
        <f>SUM(F5+F10+F15+F20+F25+#REF!+#REF!+#REF!+#REF!+#REF!+F39)</f>
        <v>#REF!</v>
      </c>
      <c r="G44" s="34"/>
      <c r="H44" s="34"/>
      <c r="I44" s="34"/>
      <c r="J44" s="34" t="e">
        <f>SUM(J5+J10+J15+J20+J25+#REF!+#REF!+#REF!+#REF!+#REF!+J39)</f>
        <v>#REF!</v>
      </c>
      <c r="K44" s="34" t="e">
        <f>SUM(K5+K10+K15+K20+K25+#REF!+#REF!+#REF!+#REF!+#REF!+K39)</f>
        <v>#REF!</v>
      </c>
      <c r="L44" s="34"/>
      <c r="M44" s="34"/>
      <c r="N44" s="34"/>
      <c r="O44" s="34" t="e">
        <f>SUM(O5+O10+O15+O20+O25+#REF!+#REF!+#REF!+#REF!+#REF!+O39)</f>
        <v>#REF!</v>
      </c>
      <c r="P44" s="34"/>
      <c r="Q44" s="34"/>
      <c r="R44" s="34"/>
      <c r="S44" s="34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34"/>
      <c r="D45" s="34"/>
      <c r="E45" s="34"/>
      <c r="F45" s="34" t="e">
        <f>SUM(F6+F11+F16+F21+F26+#REF!+#REF!+#REF!+#REF!+#REF!+F40)</f>
        <v>#REF!</v>
      </c>
      <c r="G45" s="34"/>
      <c r="H45" s="34"/>
      <c r="I45" s="34"/>
      <c r="J45" s="34" t="e">
        <f>SUM(J6+J11+J16+J21+J26+#REF!+#REF!+#REF!+#REF!+#REF!+J40)</f>
        <v>#REF!</v>
      </c>
      <c r="K45" s="34" t="e">
        <f>SUM(K6+K11+K16+K21+K26+#REF!+#REF!+#REF!+#REF!+#REF!+K40)</f>
        <v>#REF!</v>
      </c>
      <c r="L45" s="34"/>
      <c r="M45" s="34"/>
      <c r="N45" s="34"/>
      <c r="O45" s="34" t="e">
        <f>SUM(O6+O11+O16+O21+O26+#REF!+#REF!+#REF!+#REF!+#REF!+O40)</f>
        <v>#REF!</v>
      </c>
      <c r="P45" s="34"/>
      <c r="Q45" s="34"/>
      <c r="R45" s="34"/>
      <c r="S45" s="34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s="6" customFormat="1" ht="27" customHeight="1">
      <c r="A48" s="7" t="s">
        <v>13</v>
      </c>
      <c r="B48" s="14" t="s">
        <v>9</v>
      </c>
      <c r="C48" s="8">
        <v>6964</v>
      </c>
      <c r="D48" s="8">
        <v>7921</v>
      </c>
      <c r="E48" s="8">
        <v>8620</v>
      </c>
      <c r="F48" s="21">
        <f>SUM(C48:E48)</f>
        <v>23505</v>
      </c>
      <c r="G48" s="8">
        <v>8949</v>
      </c>
      <c r="H48" s="8">
        <v>8931</v>
      </c>
      <c r="I48" s="8">
        <v>9775</v>
      </c>
      <c r="J48" s="21">
        <f>SUM(G48:I48)</f>
        <v>27655</v>
      </c>
      <c r="K48" s="21">
        <f>SUM(J48,F48)</f>
        <v>51160</v>
      </c>
      <c r="L48" s="8">
        <v>10010</v>
      </c>
      <c r="M48" s="8">
        <v>8557</v>
      </c>
      <c r="N48" s="8">
        <v>9829</v>
      </c>
      <c r="O48" s="21">
        <f>SUM(L48:N48)</f>
        <v>28396</v>
      </c>
      <c r="P48" s="8">
        <v>9111</v>
      </c>
      <c r="Q48" s="8">
        <v>9646</v>
      </c>
      <c r="R48" s="8">
        <v>9987</v>
      </c>
      <c r="S48" s="21">
        <f>SUM(P48:R48)</f>
        <v>28744</v>
      </c>
      <c r="T48" s="21">
        <f>SUM(S48,O48)</f>
        <v>57140</v>
      </c>
      <c r="U48" s="21">
        <f>SUM(T48,K48)</f>
        <v>108300</v>
      </c>
    </row>
    <row r="49" spans="1:21" s="6" customFormat="1" ht="27" customHeight="1">
      <c r="A49" s="9"/>
      <c r="B49" s="24" t="s">
        <v>10</v>
      </c>
      <c r="C49" s="25">
        <v>6270</v>
      </c>
      <c r="D49" s="25">
        <v>6961</v>
      </c>
      <c r="E49" s="25">
        <v>7648</v>
      </c>
      <c r="F49" s="36">
        <f>SUM(C49:E49)</f>
        <v>20879</v>
      </c>
      <c r="G49" s="25">
        <v>7856</v>
      </c>
      <c r="H49" s="25">
        <v>8073</v>
      </c>
      <c r="I49" s="25">
        <v>8392</v>
      </c>
      <c r="J49" s="26">
        <f>SUM(J50:J51)</f>
        <v>24321</v>
      </c>
      <c r="K49" s="26">
        <f>SUM(K50:K51)</f>
        <v>45200</v>
      </c>
      <c r="L49" s="43">
        <v>8520</v>
      </c>
      <c r="M49" s="25">
        <v>7702</v>
      </c>
      <c r="N49" s="25">
        <v>8633</v>
      </c>
      <c r="O49" s="26">
        <f>SUM(O50:O51)</f>
        <v>24855</v>
      </c>
      <c r="P49" s="33">
        <v>8286</v>
      </c>
      <c r="Q49" s="33">
        <v>8518</v>
      </c>
      <c r="R49" s="33">
        <v>8478</v>
      </c>
      <c r="S49" s="26">
        <f>SUM(S50:S51)</f>
        <v>25282</v>
      </c>
      <c r="T49" s="26">
        <f>SUM(T50:T51)</f>
        <v>50137</v>
      </c>
      <c r="U49" s="26">
        <f>SUM(U50:U51)</f>
        <v>95337</v>
      </c>
    </row>
    <row r="50" spans="1:21" s="6" customFormat="1" ht="27" customHeight="1">
      <c r="A50" s="9"/>
      <c r="B50" s="15" t="s">
        <v>15</v>
      </c>
      <c r="C50" s="8">
        <v>3253</v>
      </c>
      <c r="D50" s="8">
        <v>3480</v>
      </c>
      <c r="E50" s="8">
        <v>3833</v>
      </c>
      <c r="F50" s="21">
        <f>SUM(C50:E50)</f>
        <v>10566</v>
      </c>
      <c r="G50" s="8">
        <v>4094</v>
      </c>
      <c r="H50" s="8">
        <v>3914</v>
      </c>
      <c r="I50" s="8">
        <v>4237</v>
      </c>
      <c r="J50" s="21">
        <f>SUM(G50:I50)</f>
        <v>12245</v>
      </c>
      <c r="K50" s="21">
        <f>SUM(F50+J50)</f>
        <v>22811</v>
      </c>
      <c r="L50" s="8">
        <v>4174</v>
      </c>
      <c r="M50" s="8">
        <v>3528</v>
      </c>
      <c r="N50" s="8">
        <v>4372</v>
      </c>
      <c r="O50" s="21">
        <f>SUM(L50:N50)</f>
        <v>12074</v>
      </c>
      <c r="P50" s="8">
        <v>4033</v>
      </c>
      <c r="Q50" s="8">
        <v>4182</v>
      </c>
      <c r="R50" s="8">
        <v>4269</v>
      </c>
      <c r="S50" s="21">
        <f>SUM(P50:R50)</f>
        <v>12484</v>
      </c>
      <c r="T50" s="21">
        <f>SUM(O50+S50)</f>
        <v>24558</v>
      </c>
      <c r="U50" s="21">
        <f>SUM(K50+T50)</f>
        <v>47369</v>
      </c>
    </row>
    <row r="51" spans="1:21" s="6" customFormat="1" ht="27" customHeight="1">
      <c r="A51" s="9"/>
      <c r="B51" s="15" t="s">
        <v>16</v>
      </c>
      <c r="C51" s="8">
        <v>3017</v>
      </c>
      <c r="D51" s="8">
        <v>3481</v>
      </c>
      <c r="E51" s="8">
        <v>3815</v>
      </c>
      <c r="F51" s="21">
        <f>SUM(C51:E51)</f>
        <v>10313</v>
      </c>
      <c r="G51" s="8">
        <v>3762</v>
      </c>
      <c r="H51" s="8">
        <v>4159</v>
      </c>
      <c r="I51" s="8">
        <v>4155</v>
      </c>
      <c r="J51" s="21">
        <f>SUM(G51:I51)</f>
        <v>12076</v>
      </c>
      <c r="K51" s="21">
        <f>SUM(F51+J51)</f>
        <v>22389</v>
      </c>
      <c r="L51" s="8">
        <v>4346</v>
      </c>
      <c r="M51" s="8">
        <v>4174</v>
      </c>
      <c r="N51" s="8">
        <v>4261</v>
      </c>
      <c r="O51" s="21">
        <f>SUM(L51:N51)</f>
        <v>12781</v>
      </c>
      <c r="P51" s="8">
        <v>4253</v>
      </c>
      <c r="Q51" s="8">
        <v>4336</v>
      </c>
      <c r="R51" s="8">
        <v>4209</v>
      </c>
      <c r="S51" s="21">
        <f>SUM(P51:R51)</f>
        <v>12798</v>
      </c>
      <c r="T51" s="21">
        <f>SUM(O51+S51)</f>
        <v>25579</v>
      </c>
      <c r="U51" s="21">
        <f>SUM(K51+T51)</f>
        <v>47968</v>
      </c>
    </row>
    <row r="52" spans="1:21" s="6" customFormat="1" ht="27" customHeight="1" thickBot="1">
      <c r="A52" s="42"/>
      <c r="B52" s="16" t="s">
        <v>11</v>
      </c>
      <c r="C52" s="11">
        <v>4340</v>
      </c>
      <c r="D52" s="11">
        <v>4424</v>
      </c>
      <c r="E52" s="11">
        <v>4024</v>
      </c>
      <c r="F52" s="37">
        <f>E52</f>
        <v>4024</v>
      </c>
      <c r="G52" s="11">
        <v>3857</v>
      </c>
      <c r="H52" s="11">
        <v>3570</v>
      </c>
      <c r="I52" s="11">
        <v>3726</v>
      </c>
      <c r="J52" s="22">
        <f>I52</f>
        <v>3726</v>
      </c>
      <c r="K52" s="22">
        <f>J52</f>
        <v>3726</v>
      </c>
      <c r="L52" s="11">
        <v>4061</v>
      </c>
      <c r="M52" s="11">
        <v>4093</v>
      </c>
      <c r="N52" s="11">
        <v>4296</v>
      </c>
      <c r="O52" s="22">
        <f>N52</f>
        <v>4296</v>
      </c>
      <c r="P52" s="11">
        <v>4181</v>
      </c>
      <c r="Q52" s="11">
        <v>4408</v>
      </c>
      <c r="R52" s="11">
        <v>5059</v>
      </c>
      <c r="S52" s="22">
        <f>R52</f>
        <v>5059</v>
      </c>
      <c r="T52" s="22">
        <f>S52</f>
        <v>5059</v>
      </c>
      <c r="U52" s="22">
        <f>T52</f>
        <v>5059</v>
      </c>
    </row>
    <row r="54" spans="1:21" ht="13.5">
      <c r="A54" t="s">
        <v>43</v>
      </c>
      <c r="B54" t="s">
        <v>39</v>
      </c>
      <c r="C54" s="34">
        <f t="shared" ref="C54:D57" si="0">C5+C10+C15+C20+C25+C30+C39+C48</f>
        <v>130823</v>
      </c>
      <c r="D54" s="34">
        <f t="shared" si="0"/>
        <v>152202</v>
      </c>
      <c r="E54" s="34">
        <f>E5+E10+E15+E20+E25+E30+E39+E48</f>
        <v>178049</v>
      </c>
      <c r="F54" s="34">
        <f>SUM(C54:E54)</f>
        <v>461074</v>
      </c>
      <c r="G54" s="34">
        <f t="shared" ref="G54:H57" si="1">G5+G10+G15+G20+G25+G30+G39+G48</f>
        <v>189476</v>
      </c>
      <c r="H54" s="34">
        <f t="shared" si="1"/>
        <v>187102</v>
      </c>
      <c r="I54" s="34">
        <f>I5+I10+I15+I20+I25+I30+I39+I48</f>
        <v>196993</v>
      </c>
      <c r="J54" s="34">
        <f>SUM(G54:I54)</f>
        <v>573571</v>
      </c>
      <c r="K54" s="34">
        <f>SUM(F54+J54)</f>
        <v>1034645</v>
      </c>
      <c r="L54" s="34">
        <f t="shared" ref="L54:M57" si="2">L5+L10+L15+L20+L25+L30+L39+L48</f>
        <v>200056</v>
      </c>
      <c r="M54" s="34">
        <f t="shared" si="2"/>
        <v>181300</v>
      </c>
      <c r="N54" s="34">
        <f>N5+N10+N15+N20+N25+N30+N39+N48</f>
        <v>187768</v>
      </c>
      <c r="O54" s="34">
        <f>SUM(L54:N54)</f>
        <v>569124</v>
      </c>
      <c r="P54" s="34">
        <f t="shared" ref="P54:Q57" si="3">P5+P10+P15+P20+P25+P30+P39+P48</f>
        <v>177154</v>
      </c>
      <c r="Q54" s="34">
        <f t="shared" si="3"/>
        <v>188012</v>
      </c>
      <c r="R54" s="34">
        <f>R5+R10+R15+R20+R25+R30+R39+R48</f>
        <v>179458</v>
      </c>
      <c r="S54" s="34">
        <f>SUM(P54:R54)</f>
        <v>544624</v>
      </c>
      <c r="T54" s="34">
        <f>O54+S54</f>
        <v>1113748</v>
      </c>
      <c r="U54" s="34">
        <f>K54+T54</f>
        <v>2148393</v>
      </c>
    </row>
    <row r="55" spans="1:21" ht="13.5">
      <c r="B55" t="s">
        <v>41</v>
      </c>
      <c r="C55" s="34">
        <f t="shared" si="0"/>
        <v>115548</v>
      </c>
      <c r="D55" s="34">
        <f t="shared" si="0"/>
        <v>134669</v>
      </c>
      <c r="E55" s="34">
        <f>E6+E11+E16+E21+E26+E31+E40+E49</f>
        <v>152327</v>
      </c>
      <c r="F55" s="34">
        <f>SUM(C55:E55)</f>
        <v>402544</v>
      </c>
      <c r="G55" s="34">
        <f t="shared" si="1"/>
        <v>164223</v>
      </c>
      <c r="H55" s="34">
        <f t="shared" si="1"/>
        <v>163000</v>
      </c>
      <c r="I55" s="34">
        <f>I6+I11+I16+I21+I26+I31+I40+I49</f>
        <v>174669</v>
      </c>
      <c r="J55" s="34">
        <f>SUM(G55:I55)</f>
        <v>501892</v>
      </c>
      <c r="K55" s="34">
        <f>SUM(F55+J55)</f>
        <v>904436</v>
      </c>
      <c r="L55" s="34">
        <f t="shared" si="2"/>
        <v>176413</v>
      </c>
      <c r="M55" s="34">
        <f t="shared" si="2"/>
        <v>161383</v>
      </c>
      <c r="N55" s="34">
        <f>N6+N11+N16+N21+N26+N31+N40+N49</f>
        <v>164019</v>
      </c>
      <c r="O55" s="34">
        <f>SUM(L55:N55)</f>
        <v>501815</v>
      </c>
      <c r="P55" s="34">
        <f t="shared" si="3"/>
        <v>154948</v>
      </c>
      <c r="Q55" s="34">
        <f t="shared" si="3"/>
        <v>167354</v>
      </c>
      <c r="R55" s="34">
        <f>R6+R11+R16+R21+R26+R31+R40+R49</f>
        <v>158549</v>
      </c>
      <c r="S55" s="34">
        <f>SUM(P55:R55)</f>
        <v>480851</v>
      </c>
      <c r="T55" s="34">
        <f>O55+S55</f>
        <v>982666</v>
      </c>
      <c r="U55" s="34">
        <f>K55+T55</f>
        <v>1887102</v>
      </c>
    </row>
    <row r="56" spans="1:21" ht="13.5">
      <c r="B56" t="s">
        <v>40</v>
      </c>
      <c r="C56" s="34">
        <f t="shared" si="0"/>
        <v>69397</v>
      </c>
      <c r="D56" s="34">
        <f t="shared" si="0"/>
        <v>88091</v>
      </c>
      <c r="E56" s="34">
        <f>E7+E12+E17+E22+E27+E32+E41+E50</f>
        <v>98562</v>
      </c>
      <c r="F56" s="34">
        <f>SUM(C56:E56)</f>
        <v>256050</v>
      </c>
      <c r="G56" s="34">
        <f t="shared" si="1"/>
        <v>102905</v>
      </c>
      <c r="H56" s="34">
        <f t="shared" si="1"/>
        <v>97583</v>
      </c>
      <c r="I56" s="34">
        <f>I7+I12+I17+I22+I27+I32+I41+I50</f>
        <v>106154</v>
      </c>
      <c r="J56" s="34">
        <f>SUM(G56:I56)</f>
        <v>306642</v>
      </c>
      <c r="K56" s="34">
        <f>SUM(F56+J56)</f>
        <v>562692</v>
      </c>
      <c r="L56" s="34">
        <f t="shared" si="2"/>
        <v>102289</v>
      </c>
      <c r="M56" s="34">
        <f t="shared" si="2"/>
        <v>92659</v>
      </c>
      <c r="N56" s="34">
        <f>N7+N12+N17+N22+N27+N32+N41+N50</f>
        <v>95096</v>
      </c>
      <c r="O56" s="34">
        <f>SUM(L56:N56)</f>
        <v>290044</v>
      </c>
      <c r="P56" s="34">
        <f t="shared" si="3"/>
        <v>90620</v>
      </c>
      <c r="Q56" s="34">
        <f t="shared" si="3"/>
        <v>101500</v>
      </c>
      <c r="R56" s="34">
        <f>R7+R12+R17+R22+R27+R32+R41+R50</f>
        <v>94577</v>
      </c>
      <c r="S56" s="34">
        <f>SUM(P56:R56)</f>
        <v>286697</v>
      </c>
      <c r="T56" s="34">
        <f>O56+S56</f>
        <v>576741</v>
      </c>
      <c r="U56" s="34">
        <f>K56+T56</f>
        <v>1139433</v>
      </c>
    </row>
    <row r="57" spans="1:21" ht="13.5">
      <c r="B57" t="s">
        <v>42</v>
      </c>
      <c r="C57" s="34">
        <f t="shared" si="0"/>
        <v>46151</v>
      </c>
      <c r="D57" s="34">
        <f t="shared" si="0"/>
        <v>46578</v>
      </c>
      <c r="E57" s="34">
        <f>E8+E13+E18+E23+E28+E33+E42+E51</f>
        <v>53765</v>
      </c>
      <c r="F57" s="34">
        <f>SUM(C57:E57)</f>
        <v>146494</v>
      </c>
      <c r="G57" s="34">
        <f t="shared" si="1"/>
        <v>61318</v>
      </c>
      <c r="H57" s="34">
        <f t="shared" si="1"/>
        <v>65417</v>
      </c>
      <c r="I57" s="34">
        <f>I8+I13+I18+I23+I28+I33+I42+I51</f>
        <v>68515</v>
      </c>
      <c r="J57" s="34">
        <f>SUM(G57:I57)</f>
        <v>195250</v>
      </c>
      <c r="K57" s="34">
        <f>SUM(F57+J57)</f>
        <v>341744</v>
      </c>
      <c r="L57" s="34">
        <f t="shared" si="2"/>
        <v>74234</v>
      </c>
      <c r="M57" s="34">
        <f t="shared" si="2"/>
        <v>68724</v>
      </c>
      <c r="N57" s="34">
        <f>N8+N13+N18+N23+N28+N33+N42+N51</f>
        <v>68923</v>
      </c>
      <c r="O57" s="34">
        <f>SUM(L57:N57)</f>
        <v>211881</v>
      </c>
      <c r="P57" s="34">
        <f t="shared" si="3"/>
        <v>64328</v>
      </c>
      <c r="Q57" s="34">
        <f t="shared" si="3"/>
        <v>65854</v>
      </c>
      <c r="R57" s="34">
        <f>R8+R13+R18+R23+R28+R33+R42+R51</f>
        <v>63972</v>
      </c>
      <c r="S57" s="34">
        <f>SUM(P57:R57)</f>
        <v>194154</v>
      </c>
      <c r="T57" s="34">
        <f>O57+S57</f>
        <v>406035</v>
      </c>
      <c r="U57" s="34">
        <f>K57+T57</f>
        <v>747779</v>
      </c>
    </row>
    <row r="58" spans="1:21" ht="13.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21" ht="13.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21" ht="13.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21" ht="13.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3" spans="1:21" ht="13.5">
      <c r="J63" s="49"/>
      <c r="O63" s="49"/>
      <c r="S63" s="49"/>
    </row>
    <row r="64" spans="1:21" ht="13.5">
      <c r="J64" s="49"/>
      <c r="O64" s="49"/>
      <c r="S64" s="49"/>
    </row>
    <row r="65" spans="10:19" ht="13.5">
      <c r="J65" s="49"/>
      <c r="O65" s="49"/>
      <c r="S65" s="49"/>
    </row>
    <row r="66" spans="10:19" ht="13.5">
      <c r="J66" s="49"/>
      <c r="O66" s="49"/>
      <c r="S66" s="49"/>
    </row>
  </sheetData>
  <mergeCells count="1">
    <mergeCell ref="A2:U2"/>
  </mergeCells>
  <phoneticPr fontId="8" type="noConversion"/>
  <pageMargins left="0.47244094488188981" right="0.23622047244094491" top="0.39370078740157483" bottom="0.31496062992125984" header="0.27559055118110237" footer="1.9685039370078741"/>
  <pageSetup paperSize="9" scale="55" orientation="landscape" horizontalDpi="4294967293" r:id="rId1"/>
  <headerFooter alignWithMargins="0">
    <oddHeader>&amp;A</oddHeader>
    <oddFooter>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zoomScale="7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T59" sqref="T59"/>
    </sheetView>
  </sheetViews>
  <sheetFormatPr defaultRowHeight="20.25" customHeight="1"/>
  <cols>
    <col min="1" max="1" width="11.21875" customWidth="1"/>
    <col min="2" max="2" width="10.33203125" customWidth="1"/>
    <col min="3" max="3" width="10.88671875" customWidth="1"/>
    <col min="4" max="4" width="11.5546875" customWidth="1"/>
    <col min="5" max="5" width="11.21875" customWidth="1"/>
    <col min="6" max="6" width="11.44140625" customWidth="1"/>
    <col min="7" max="7" width="10.109375" customWidth="1"/>
    <col min="8" max="8" width="9.77734375" customWidth="1"/>
    <col min="9" max="9" width="9" customWidth="1"/>
    <col min="10" max="10" width="10.6640625" customWidth="1"/>
    <col min="11" max="11" width="11.88671875" customWidth="1"/>
    <col min="12" max="12" width="10.33203125" bestFit="1" customWidth="1"/>
    <col min="13" max="13" width="9.33203125" bestFit="1" customWidth="1"/>
    <col min="14" max="14" width="9" bestFit="1" customWidth="1"/>
    <col min="15" max="15" width="11.77734375" customWidth="1"/>
    <col min="16" max="16" width="9.33203125" bestFit="1" customWidth="1"/>
    <col min="19" max="19" width="10.6640625" customWidth="1"/>
    <col min="20" max="20" width="11.21875" customWidth="1"/>
    <col min="21" max="21" width="12" customWidth="1"/>
  </cols>
  <sheetData>
    <row r="1" spans="1:21" ht="14.25" customHeight="1">
      <c r="F1" s="19"/>
      <c r="J1" s="19"/>
      <c r="K1" s="19"/>
      <c r="O1" s="19"/>
      <c r="S1" s="19"/>
      <c r="T1" s="19"/>
      <c r="U1" s="19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19"/>
      <c r="J3" s="19"/>
      <c r="K3" s="19"/>
      <c r="O3" s="19"/>
      <c r="S3" s="19"/>
      <c r="T3" s="19" t="s">
        <v>25</v>
      </c>
      <c r="U3" s="19"/>
    </row>
    <row r="4" spans="1:21" s="6" customFormat="1" ht="30" customHeight="1" thickBot="1">
      <c r="A4" s="3" t="s">
        <v>1</v>
      </c>
      <c r="B4" s="4" t="s">
        <v>2</v>
      </c>
      <c r="C4" s="5" t="s">
        <v>60</v>
      </c>
      <c r="D4" s="5" t="s">
        <v>61</v>
      </c>
      <c r="E4" s="5" t="s">
        <v>62</v>
      </c>
      <c r="F4" s="20" t="s">
        <v>3</v>
      </c>
      <c r="G4" s="5" t="s">
        <v>63</v>
      </c>
      <c r="H4" s="5" t="s">
        <v>64</v>
      </c>
      <c r="I4" s="5" t="s">
        <v>65</v>
      </c>
      <c r="J4" s="20" t="s">
        <v>4</v>
      </c>
      <c r="K4" s="20" t="s">
        <v>5</v>
      </c>
      <c r="L4" s="5" t="s">
        <v>66</v>
      </c>
      <c r="M4" s="5" t="s">
        <v>67</v>
      </c>
      <c r="N4" s="5" t="s">
        <v>68</v>
      </c>
      <c r="O4" s="20" t="s">
        <v>6</v>
      </c>
      <c r="P4" s="5" t="s">
        <v>57</v>
      </c>
      <c r="Q4" s="5" t="s">
        <v>58</v>
      </c>
      <c r="R4" s="5" t="s">
        <v>59</v>
      </c>
      <c r="S4" s="20" t="s">
        <v>7</v>
      </c>
      <c r="T4" s="20" t="s">
        <v>8</v>
      </c>
      <c r="U4" s="20" t="s">
        <v>69</v>
      </c>
    </row>
    <row r="5" spans="1:21" s="6" customFormat="1" ht="27" customHeight="1" thickTop="1">
      <c r="A5" s="7" t="s">
        <v>17</v>
      </c>
      <c r="B5" s="14" t="s">
        <v>9</v>
      </c>
      <c r="C5" s="8">
        <v>54561</v>
      </c>
      <c r="D5" s="8">
        <v>58233</v>
      </c>
      <c r="E5" s="8">
        <v>63204</v>
      </c>
      <c r="F5" s="21">
        <f>SUM(C5:E5)</f>
        <v>175998</v>
      </c>
      <c r="G5" s="8">
        <v>65484</v>
      </c>
      <c r="H5" s="8">
        <v>61808</v>
      </c>
      <c r="I5" s="8">
        <v>64767</v>
      </c>
      <c r="J5" s="21">
        <f>SUM(G5:I5)</f>
        <v>192059</v>
      </c>
      <c r="K5" s="21">
        <f>SUM(J5,F5)</f>
        <v>368057</v>
      </c>
      <c r="L5" s="8">
        <v>67217</v>
      </c>
      <c r="M5" s="8">
        <v>58430</v>
      </c>
      <c r="N5" s="8">
        <v>57990</v>
      </c>
      <c r="O5" s="21">
        <f>SUM(L5:N5)</f>
        <v>183637</v>
      </c>
      <c r="P5" s="8">
        <v>62277</v>
      </c>
      <c r="Q5" s="8">
        <v>61501</v>
      </c>
      <c r="R5" s="8">
        <v>55701</v>
      </c>
      <c r="S5" s="21">
        <f>SUM(P5:R5)</f>
        <v>179479</v>
      </c>
      <c r="T5" s="21">
        <f>SUM(S5,O5)</f>
        <v>363116</v>
      </c>
      <c r="U5" s="21">
        <f>SUM(T5,K5)</f>
        <v>731173</v>
      </c>
    </row>
    <row r="6" spans="1:21" s="6" customFormat="1" ht="27" customHeight="1">
      <c r="A6" s="9"/>
      <c r="B6" s="24" t="s">
        <v>10</v>
      </c>
      <c r="C6" s="25">
        <v>38456</v>
      </c>
      <c r="D6" s="25">
        <v>40071</v>
      </c>
      <c r="E6" s="25">
        <v>42981</v>
      </c>
      <c r="F6" s="36">
        <f>SUM(C6:E6)</f>
        <v>121508</v>
      </c>
      <c r="G6" s="25">
        <v>42386</v>
      </c>
      <c r="H6" s="25">
        <v>41197</v>
      </c>
      <c r="I6" s="25">
        <v>43337</v>
      </c>
      <c r="J6" s="51">
        <f>SUM(G6:I6)</f>
        <v>126920</v>
      </c>
      <c r="K6" s="36">
        <f>SUM(K7:K8)</f>
        <v>248428</v>
      </c>
      <c r="L6" s="25">
        <v>44935</v>
      </c>
      <c r="M6" s="25">
        <v>37885</v>
      </c>
      <c r="N6" s="25">
        <v>38307</v>
      </c>
      <c r="O6" s="51">
        <f>SUM(L6:N6)</f>
        <v>121127</v>
      </c>
      <c r="P6" s="25">
        <v>40538</v>
      </c>
      <c r="Q6" s="25">
        <v>39435</v>
      </c>
      <c r="R6" s="25">
        <v>36271</v>
      </c>
      <c r="S6" s="51">
        <f>SUM(P6:R6)</f>
        <v>116244</v>
      </c>
      <c r="T6" s="51">
        <f>SUM(S6,O6)</f>
        <v>237371</v>
      </c>
      <c r="U6" s="51">
        <f>SUM(T6,K6)</f>
        <v>485799</v>
      </c>
    </row>
    <row r="7" spans="1:21" s="6" customFormat="1" ht="27" customHeight="1">
      <c r="A7" s="9"/>
      <c r="B7" s="15" t="s">
        <v>15</v>
      </c>
      <c r="C7" s="8">
        <v>22400</v>
      </c>
      <c r="D7" s="8">
        <v>22465</v>
      </c>
      <c r="E7" s="8">
        <v>24513</v>
      </c>
      <c r="F7" s="21">
        <f>SUM(C7:E7)</f>
        <v>69378</v>
      </c>
      <c r="G7" s="8">
        <v>22673</v>
      </c>
      <c r="H7" s="8">
        <v>24055</v>
      </c>
      <c r="I7" s="8">
        <v>27305</v>
      </c>
      <c r="J7" s="21">
        <f>SUM(G7:I7)</f>
        <v>74033</v>
      </c>
      <c r="K7" s="21">
        <f>SUM(F7+J7)</f>
        <v>143411</v>
      </c>
      <c r="L7" s="8">
        <v>26713</v>
      </c>
      <c r="M7" s="8">
        <v>23136</v>
      </c>
      <c r="N7" s="8">
        <v>22201</v>
      </c>
      <c r="O7" s="21">
        <f>SUM(L7:N7)</f>
        <v>72050</v>
      </c>
      <c r="P7" s="8">
        <v>24646</v>
      </c>
      <c r="Q7" s="8">
        <v>24106</v>
      </c>
      <c r="R7" s="8">
        <v>21574</v>
      </c>
      <c r="S7" s="21">
        <f>SUM(P7:R7)</f>
        <v>70326</v>
      </c>
      <c r="T7" s="52">
        <f>SUM(S7,O7)</f>
        <v>142376</v>
      </c>
      <c r="U7" s="52">
        <f>SUM(T7,K7)</f>
        <v>285787</v>
      </c>
    </row>
    <row r="8" spans="1:21" s="6" customFormat="1" ht="27" customHeight="1">
      <c r="A8" s="9"/>
      <c r="B8" s="15" t="s">
        <v>16</v>
      </c>
      <c r="C8" s="8">
        <v>16056</v>
      </c>
      <c r="D8" s="8">
        <v>17606</v>
      </c>
      <c r="E8" s="8">
        <v>18468</v>
      </c>
      <c r="F8" s="21">
        <f>SUM(C8:E8)</f>
        <v>52130</v>
      </c>
      <c r="G8" s="8">
        <v>19713</v>
      </c>
      <c r="H8" s="8">
        <v>17142</v>
      </c>
      <c r="I8" s="8">
        <v>16032</v>
      </c>
      <c r="J8" s="21">
        <f>SUM(G8:I8)</f>
        <v>52887</v>
      </c>
      <c r="K8" s="21">
        <f>SUM(F8+J8)</f>
        <v>105017</v>
      </c>
      <c r="L8" s="8">
        <v>18222</v>
      </c>
      <c r="M8" s="8">
        <v>14749</v>
      </c>
      <c r="N8" s="8">
        <v>16106</v>
      </c>
      <c r="O8" s="21">
        <f>SUM(L8:N8)</f>
        <v>49077</v>
      </c>
      <c r="P8" s="8">
        <v>15892</v>
      </c>
      <c r="Q8" s="8">
        <v>15329</v>
      </c>
      <c r="R8" s="8">
        <v>14697</v>
      </c>
      <c r="S8" s="21">
        <f>SUM(P8:R8)</f>
        <v>45918</v>
      </c>
      <c r="T8" s="52">
        <f>SUM(S8,O8)</f>
        <v>94995</v>
      </c>
      <c r="U8" s="52">
        <f>SUM(T8,K8)</f>
        <v>200012</v>
      </c>
    </row>
    <row r="9" spans="1:21" s="6" customFormat="1" ht="27" customHeight="1" thickBot="1">
      <c r="A9" s="10"/>
      <c r="B9" s="16" t="s">
        <v>11</v>
      </c>
      <c r="C9" s="11">
        <v>7345</v>
      </c>
      <c r="D9" s="11">
        <v>6368</v>
      </c>
      <c r="E9" s="11">
        <v>5574</v>
      </c>
      <c r="F9" s="37">
        <f>E9</f>
        <v>5574</v>
      </c>
      <c r="G9" s="11">
        <v>6911</v>
      </c>
      <c r="H9" s="11">
        <v>6513</v>
      </c>
      <c r="I9" s="11">
        <v>4954</v>
      </c>
      <c r="J9" s="22">
        <f>I9</f>
        <v>4954</v>
      </c>
      <c r="K9" s="22">
        <f>J9</f>
        <v>4954</v>
      </c>
      <c r="L9" s="11">
        <v>5084</v>
      </c>
      <c r="M9" s="11">
        <v>5691</v>
      </c>
      <c r="N9" s="11">
        <v>5947</v>
      </c>
      <c r="O9" s="22">
        <f>N9</f>
        <v>5947</v>
      </c>
      <c r="P9" s="11">
        <v>6969</v>
      </c>
      <c r="Q9" s="11">
        <v>8697</v>
      </c>
      <c r="R9" s="11">
        <v>6470</v>
      </c>
      <c r="S9" s="22">
        <f>R9</f>
        <v>6470</v>
      </c>
      <c r="T9" s="22">
        <f>S9</f>
        <v>6470</v>
      </c>
      <c r="U9" s="37">
        <f>T9</f>
        <v>6470</v>
      </c>
    </row>
    <row r="10" spans="1:21" s="6" customFormat="1" ht="27" customHeight="1" thickTop="1">
      <c r="A10" s="44" t="s">
        <v>19</v>
      </c>
      <c r="B10" s="45" t="s">
        <v>9</v>
      </c>
      <c r="C10" s="46">
        <v>19346</v>
      </c>
      <c r="D10" s="46">
        <v>17955</v>
      </c>
      <c r="E10" s="46">
        <v>20823</v>
      </c>
      <c r="F10" s="21">
        <f>SUM(C10:E10)</f>
        <v>58124</v>
      </c>
      <c r="G10" s="46">
        <v>20186</v>
      </c>
      <c r="H10" s="46">
        <v>19150</v>
      </c>
      <c r="I10" s="46">
        <v>19897</v>
      </c>
      <c r="J10" s="47">
        <f>SUM(G10:I10)</f>
        <v>59233</v>
      </c>
      <c r="K10" s="47">
        <f>SUM(J10,F10)</f>
        <v>117357</v>
      </c>
      <c r="L10" s="46">
        <v>19813</v>
      </c>
      <c r="M10" s="46">
        <v>17045</v>
      </c>
      <c r="N10" s="46">
        <v>17347</v>
      </c>
      <c r="O10" s="47">
        <f>SUM(L10:N10)</f>
        <v>54205</v>
      </c>
      <c r="P10" s="46">
        <v>19334</v>
      </c>
      <c r="Q10" s="46">
        <v>18585</v>
      </c>
      <c r="R10" s="46">
        <v>16715</v>
      </c>
      <c r="S10" s="47">
        <f>SUM(P10:R10)</f>
        <v>54634</v>
      </c>
      <c r="T10" s="47">
        <f>SUM(S10,O10)</f>
        <v>108839</v>
      </c>
      <c r="U10" s="47">
        <f>SUM(T10,K10)</f>
        <v>226196</v>
      </c>
    </row>
    <row r="11" spans="1:21" s="6" customFormat="1" ht="27" customHeight="1">
      <c r="A11" s="9"/>
      <c r="B11" s="24" t="s">
        <v>10</v>
      </c>
      <c r="C11" s="25">
        <v>15562</v>
      </c>
      <c r="D11" s="25">
        <v>14643</v>
      </c>
      <c r="E11" s="25">
        <v>16415</v>
      </c>
      <c r="F11" s="36">
        <f>SUM(C11:E11)</f>
        <v>46620</v>
      </c>
      <c r="G11" s="25">
        <v>16986</v>
      </c>
      <c r="H11" s="25">
        <v>16174</v>
      </c>
      <c r="I11" s="25">
        <v>16398</v>
      </c>
      <c r="J11" s="53">
        <f>SUM(G11:I11)</f>
        <v>49558</v>
      </c>
      <c r="K11" s="36">
        <f>SUM(K12:K13)</f>
        <v>96178</v>
      </c>
      <c r="L11" s="25">
        <v>17148</v>
      </c>
      <c r="M11" s="25">
        <v>14922</v>
      </c>
      <c r="N11" s="25">
        <v>15556</v>
      </c>
      <c r="O11" s="53">
        <f>SUM(L11:N11)</f>
        <v>47626</v>
      </c>
      <c r="P11" s="25">
        <v>16233</v>
      </c>
      <c r="Q11" s="25">
        <v>15540</v>
      </c>
      <c r="R11" s="25">
        <v>13246</v>
      </c>
      <c r="S11" s="36">
        <f>SUM(S12:S13)</f>
        <v>45019</v>
      </c>
      <c r="T11" s="53">
        <f>SUM(S11,O11)</f>
        <v>92645</v>
      </c>
      <c r="U11" s="53">
        <f>SUM(T11,K11)</f>
        <v>188823</v>
      </c>
    </row>
    <row r="12" spans="1:21" s="6" customFormat="1" ht="27" customHeight="1">
      <c r="A12" s="9"/>
      <c r="B12" s="15" t="s">
        <v>15</v>
      </c>
      <c r="C12" s="8">
        <v>9835</v>
      </c>
      <c r="D12" s="8">
        <v>9174</v>
      </c>
      <c r="E12" s="8">
        <v>10208</v>
      </c>
      <c r="F12" s="21">
        <f>SUM(C12:E12)</f>
        <v>29217</v>
      </c>
      <c r="G12" s="8">
        <v>10972</v>
      </c>
      <c r="H12" s="8">
        <v>9922</v>
      </c>
      <c r="I12" s="8">
        <v>10217</v>
      </c>
      <c r="J12" s="39">
        <f>SUM(G12:I12)</f>
        <v>31111</v>
      </c>
      <c r="K12" s="21">
        <f>SUM(F12+J12)</f>
        <v>60328</v>
      </c>
      <c r="L12" s="8">
        <v>8909</v>
      </c>
      <c r="M12" s="8">
        <v>9320</v>
      </c>
      <c r="N12" s="8">
        <v>9826</v>
      </c>
      <c r="O12" s="39">
        <f>SUM(L12:N12)</f>
        <v>28055</v>
      </c>
      <c r="P12" s="8">
        <v>10528</v>
      </c>
      <c r="Q12" s="8">
        <v>10261</v>
      </c>
      <c r="R12" s="8">
        <v>9130</v>
      </c>
      <c r="S12" s="21">
        <f>SUM(P12:R12)</f>
        <v>29919</v>
      </c>
      <c r="T12" s="39">
        <f>SUM(S12,O12)</f>
        <v>57974</v>
      </c>
      <c r="U12" s="39">
        <f>SUM(T12,K12)</f>
        <v>118302</v>
      </c>
    </row>
    <row r="13" spans="1:21" s="6" customFormat="1" ht="27" customHeight="1">
      <c r="A13" s="9"/>
      <c r="B13" s="15" t="s">
        <v>16</v>
      </c>
      <c r="C13" s="8">
        <v>5727</v>
      </c>
      <c r="D13" s="8">
        <v>5469</v>
      </c>
      <c r="E13" s="8">
        <v>6207</v>
      </c>
      <c r="F13" s="21">
        <f>SUM(C13:E13)</f>
        <v>17403</v>
      </c>
      <c r="G13" s="8">
        <v>6014</v>
      </c>
      <c r="H13" s="8">
        <v>6252</v>
      </c>
      <c r="I13" s="8">
        <v>6181</v>
      </c>
      <c r="J13" s="39">
        <f>SUM(G13:I13)</f>
        <v>18447</v>
      </c>
      <c r="K13" s="21">
        <f>SUM(F13+J13)</f>
        <v>35850</v>
      </c>
      <c r="L13" s="8">
        <v>8239</v>
      </c>
      <c r="M13" s="8">
        <v>5602</v>
      </c>
      <c r="N13" s="8">
        <v>5730</v>
      </c>
      <c r="O13" s="21">
        <f>SUM(L13:N13)</f>
        <v>19571</v>
      </c>
      <c r="P13" s="8">
        <v>5705</v>
      </c>
      <c r="Q13" s="8">
        <v>5279</v>
      </c>
      <c r="R13" s="8">
        <v>4116</v>
      </c>
      <c r="S13" s="21">
        <f>SUM(P13:R13)</f>
        <v>15100</v>
      </c>
      <c r="T13" s="21">
        <f>SUM(S13,O13)</f>
        <v>34671</v>
      </c>
      <c r="U13" s="21">
        <f>SUM(T13,K13)</f>
        <v>70521</v>
      </c>
    </row>
    <row r="14" spans="1:21" s="6" customFormat="1" ht="27" customHeight="1" thickBot="1">
      <c r="A14" s="12"/>
      <c r="B14" s="17" t="s">
        <v>11</v>
      </c>
      <c r="C14" s="13">
        <v>4752</v>
      </c>
      <c r="D14" s="13">
        <v>4983</v>
      </c>
      <c r="E14" s="13">
        <v>5543</v>
      </c>
      <c r="F14" s="37">
        <f>E14</f>
        <v>5543</v>
      </c>
      <c r="G14" s="13">
        <v>5323</v>
      </c>
      <c r="H14" s="13">
        <v>4878</v>
      </c>
      <c r="I14" s="13">
        <v>5261</v>
      </c>
      <c r="J14" s="23">
        <f>I14</f>
        <v>5261</v>
      </c>
      <c r="K14" s="38">
        <f>SUM(F14+J14)</f>
        <v>10804</v>
      </c>
      <c r="L14" s="13">
        <v>4936</v>
      </c>
      <c r="M14" s="13">
        <v>5002</v>
      </c>
      <c r="N14" s="13">
        <v>4559</v>
      </c>
      <c r="O14" s="23">
        <f>N14</f>
        <v>4559</v>
      </c>
      <c r="P14" s="13">
        <v>5141</v>
      </c>
      <c r="Q14" s="13">
        <v>5553</v>
      </c>
      <c r="R14" s="13">
        <v>6213</v>
      </c>
      <c r="S14" s="23">
        <f>R14</f>
        <v>6213</v>
      </c>
      <c r="T14" s="23">
        <f>S14</f>
        <v>6213</v>
      </c>
      <c r="U14" s="38">
        <f>T14</f>
        <v>6213</v>
      </c>
    </row>
    <row r="15" spans="1:21" s="6" customFormat="1" ht="27" customHeight="1">
      <c r="A15" s="7" t="s">
        <v>18</v>
      </c>
      <c r="B15" s="14" t="s">
        <v>9</v>
      </c>
      <c r="C15" s="8">
        <v>12062</v>
      </c>
      <c r="D15" s="8">
        <v>10133</v>
      </c>
      <c r="E15" s="8">
        <v>13718</v>
      </c>
      <c r="F15" s="21">
        <f>SUM(C15:E15)</f>
        <v>35913</v>
      </c>
      <c r="G15" s="32">
        <v>14625</v>
      </c>
      <c r="H15" s="32">
        <v>11254</v>
      </c>
      <c r="I15" s="8">
        <v>11102</v>
      </c>
      <c r="J15" s="21">
        <f>SUM(G15:I15)</f>
        <v>36981</v>
      </c>
      <c r="K15" s="21">
        <f>SUM(J15,F15)</f>
        <v>72894</v>
      </c>
      <c r="L15" s="8">
        <v>11755</v>
      </c>
      <c r="M15" s="8">
        <v>10392</v>
      </c>
      <c r="N15" s="8">
        <v>9897</v>
      </c>
      <c r="O15" s="21">
        <f>SUM(L15:N15)</f>
        <v>32044</v>
      </c>
      <c r="P15" s="8">
        <v>10827</v>
      </c>
      <c r="Q15" s="8">
        <v>10668</v>
      </c>
      <c r="R15" s="8">
        <v>9857</v>
      </c>
      <c r="S15" s="21">
        <f>SUM(P15:R15)</f>
        <v>31352</v>
      </c>
      <c r="T15" s="21">
        <f>SUM(S15,O15)</f>
        <v>63396</v>
      </c>
      <c r="U15" s="21">
        <f>SUM(T15,K15)</f>
        <v>136290</v>
      </c>
    </row>
    <row r="16" spans="1:21" s="6" customFormat="1" ht="27" customHeight="1">
      <c r="A16" s="9"/>
      <c r="B16" s="24" t="s">
        <v>10</v>
      </c>
      <c r="C16" s="25">
        <v>11834</v>
      </c>
      <c r="D16" s="25">
        <v>8256</v>
      </c>
      <c r="E16" s="25">
        <v>15922</v>
      </c>
      <c r="F16" s="36">
        <f>SUM(C16:E16)</f>
        <v>36012</v>
      </c>
      <c r="G16" s="25">
        <v>13284</v>
      </c>
      <c r="H16" s="25">
        <v>11295</v>
      </c>
      <c r="I16" s="25">
        <v>12391</v>
      </c>
      <c r="J16" s="51">
        <f>SUM(G16:I16)</f>
        <v>36970</v>
      </c>
      <c r="K16" s="36">
        <f>SUM(K17:K18)</f>
        <v>72982</v>
      </c>
      <c r="L16" s="25">
        <v>12705</v>
      </c>
      <c r="M16" s="25">
        <v>11006</v>
      </c>
      <c r="N16" s="25">
        <v>9638</v>
      </c>
      <c r="O16" s="51">
        <f>SUM(L16:N16)</f>
        <v>33349</v>
      </c>
      <c r="P16" s="25">
        <v>10754</v>
      </c>
      <c r="Q16" s="25">
        <v>10381</v>
      </c>
      <c r="R16" s="25">
        <v>10985</v>
      </c>
      <c r="S16" s="36">
        <f>SUM(S17:S18)</f>
        <v>32120</v>
      </c>
      <c r="T16" s="51">
        <f>SUM(S16,O16)</f>
        <v>65469</v>
      </c>
      <c r="U16" s="51">
        <f>SUM(T16,K16)</f>
        <v>138451</v>
      </c>
    </row>
    <row r="17" spans="1:21" s="6" customFormat="1" ht="27" customHeight="1">
      <c r="A17" s="9"/>
      <c r="B17" s="15" t="s">
        <v>15</v>
      </c>
      <c r="C17" s="8">
        <v>8529</v>
      </c>
      <c r="D17" s="8">
        <v>4160</v>
      </c>
      <c r="E17" s="8">
        <v>11254</v>
      </c>
      <c r="F17" s="21">
        <f>SUM(C17:E17)</f>
        <v>23943</v>
      </c>
      <c r="G17" s="8">
        <v>8441</v>
      </c>
      <c r="H17" s="8">
        <v>6870</v>
      </c>
      <c r="I17" s="8">
        <v>8382</v>
      </c>
      <c r="J17" s="21">
        <f>SUM(G17:I17)</f>
        <v>23693</v>
      </c>
      <c r="K17" s="21">
        <f>SUM(F17+J17)</f>
        <v>47636</v>
      </c>
      <c r="L17" s="8">
        <v>9036</v>
      </c>
      <c r="M17" s="8">
        <v>8153</v>
      </c>
      <c r="N17" s="8">
        <v>6532</v>
      </c>
      <c r="O17" s="21">
        <f>SUM(L17:N17)</f>
        <v>23721</v>
      </c>
      <c r="P17" s="8">
        <v>7418</v>
      </c>
      <c r="Q17" s="8">
        <v>7094</v>
      </c>
      <c r="R17" s="8">
        <v>7504</v>
      </c>
      <c r="S17" s="21">
        <f>SUM(P17:R17)</f>
        <v>22016</v>
      </c>
      <c r="T17" s="21">
        <f>SUM(S17,O17)</f>
        <v>45737</v>
      </c>
      <c r="U17" s="21">
        <f>SUM(T17,K17)</f>
        <v>93373</v>
      </c>
    </row>
    <row r="18" spans="1:21" s="6" customFormat="1" ht="27" customHeight="1">
      <c r="A18" s="9"/>
      <c r="B18" s="15" t="s">
        <v>16</v>
      </c>
      <c r="C18" s="8">
        <v>3305</v>
      </c>
      <c r="D18" s="8">
        <v>4096</v>
      </c>
      <c r="E18" s="8">
        <v>4668</v>
      </c>
      <c r="F18" s="21">
        <f>SUM(C18:E18)</f>
        <v>12069</v>
      </c>
      <c r="G18" s="8">
        <v>4843</v>
      </c>
      <c r="H18" s="8">
        <v>4425</v>
      </c>
      <c r="I18" s="8">
        <v>4009</v>
      </c>
      <c r="J18" s="21">
        <f>SUM(G18:I18)</f>
        <v>13277</v>
      </c>
      <c r="K18" s="21">
        <f>SUM(F18+J18)</f>
        <v>25346</v>
      </c>
      <c r="L18" s="8">
        <v>3669</v>
      </c>
      <c r="M18" s="8">
        <v>2853</v>
      </c>
      <c r="N18" s="8">
        <v>3106</v>
      </c>
      <c r="O18" s="21">
        <f>SUM(L18:N18)</f>
        <v>9628</v>
      </c>
      <c r="P18" s="8">
        <v>3336</v>
      </c>
      <c r="Q18" s="8">
        <v>3287</v>
      </c>
      <c r="R18" s="8">
        <v>3481</v>
      </c>
      <c r="S18" s="21">
        <f>SUM(P18:R18)</f>
        <v>10104</v>
      </c>
      <c r="T18" s="21">
        <f>SUM(S18,O18)</f>
        <v>19732</v>
      </c>
      <c r="U18" s="21">
        <f>SUM(T18,K18)</f>
        <v>45078</v>
      </c>
    </row>
    <row r="19" spans="1:21" s="6" customFormat="1" ht="27" customHeight="1" thickBot="1">
      <c r="A19" s="10"/>
      <c r="B19" s="16" t="s">
        <v>11</v>
      </c>
      <c r="C19" s="11">
        <v>7474</v>
      </c>
      <c r="D19" s="11">
        <v>9216</v>
      </c>
      <c r="E19" s="11">
        <v>7011</v>
      </c>
      <c r="F19" s="37">
        <f>E19</f>
        <v>7011</v>
      </c>
      <c r="G19" s="11">
        <v>8381</v>
      </c>
      <c r="H19" s="11">
        <v>8338</v>
      </c>
      <c r="I19" s="11">
        <v>7208</v>
      </c>
      <c r="J19" s="22">
        <f>I19</f>
        <v>7208</v>
      </c>
      <c r="K19" s="39">
        <f>SUM(F19+J19)</f>
        <v>14219</v>
      </c>
      <c r="L19" s="11">
        <v>6296</v>
      </c>
      <c r="M19" s="11">
        <v>5695</v>
      </c>
      <c r="N19" s="11">
        <v>5952</v>
      </c>
      <c r="O19" s="22">
        <f>N19</f>
        <v>5952</v>
      </c>
      <c r="P19" s="11">
        <v>6036</v>
      </c>
      <c r="Q19" s="11">
        <v>6299</v>
      </c>
      <c r="R19" s="11">
        <v>5175</v>
      </c>
      <c r="S19" s="22">
        <f>R19</f>
        <v>5175</v>
      </c>
      <c r="T19" s="22">
        <f>S19</f>
        <v>5175</v>
      </c>
      <c r="U19" s="37">
        <f>T19</f>
        <v>5175</v>
      </c>
    </row>
    <row r="20" spans="1:21" s="6" customFormat="1" ht="27" customHeight="1">
      <c r="A20" s="7" t="s">
        <v>12</v>
      </c>
      <c r="B20" s="14" t="s">
        <v>9</v>
      </c>
      <c r="C20" s="8">
        <v>18931</v>
      </c>
      <c r="D20" s="8">
        <v>17161</v>
      </c>
      <c r="E20" s="8">
        <v>21111</v>
      </c>
      <c r="F20" s="21">
        <f>SUM(C20:E20)</f>
        <v>57203</v>
      </c>
      <c r="G20" s="8">
        <v>22122</v>
      </c>
      <c r="H20" s="8">
        <v>16487</v>
      </c>
      <c r="I20" s="8">
        <v>18455</v>
      </c>
      <c r="J20" s="21">
        <f>SUM(G20:I20)</f>
        <v>57064</v>
      </c>
      <c r="K20" s="54">
        <f>SUM(J20,F20)</f>
        <v>114267</v>
      </c>
      <c r="L20" s="8">
        <v>19474</v>
      </c>
      <c r="M20" s="8">
        <v>18984</v>
      </c>
      <c r="N20" s="8">
        <v>17907</v>
      </c>
      <c r="O20" s="21">
        <f>SUM(L20:N20)</f>
        <v>56365</v>
      </c>
      <c r="P20" s="8">
        <v>21684</v>
      </c>
      <c r="Q20" s="8">
        <v>19807</v>
      </c>
      <c r="R20" s="8">
        <v>20834</v>
      </c>
      <c r="S20" s="21">
        <f>SUM(P20:R20)</f>
        <v>62325</v>
      </c>
      <c r="T20" s="21">
        <f>SUM(S20,O20)</f>
        <v>118690</v>
      </c>
      <c r="U20" s="21">
        <f>SUM(T20,K20)</f>
        <v>232957</v>
      </c>
    </row>
    <row r="21" spans="1:21" s="6" customFormat="1" ht="27" customHeight="1">
      <c r="A21" s="7"/>
      <c r="B21" s="24" t="s">
        <v>10</v>
      </c>
      <c r="C21" s="25">
        <v>19320</v>
      </c>
      <c r="D21" s="25">
        <v>17128</v>
      </c>
      <c r="E21" s="25">
        <v>19543</v>
      </c>
      <c r="F21" s="36">
        <f>SUM(C21:E21)</f>
        <v>55991</v>
      </c>
      <c r="G21" s="25">
        <v>21956</v>
      </c>
      <c r="H21" s="25">
        <v>18034</v>
      </c>
      <c r="I21" s="25">
        <v>18863</v>
      </c>
      <c r="J21" s="51">
        <f>SUM(G21:I21)</f>
        <v>58853</v>
      </c>
      <c r="K21" s="36">
        <f>SUM(K22:K23)</f>
        <v>114844</v>
      </c>
      <c r="L21" s="25">
        <v>19442</v>
      </c>
      <c r="M21" s="25">
        <v>19904</v>
      </c>
      <c r="N21" s="25">
        <v>17953</v>
      </c>
      <c r="O21" s="51">
        <f>SUM(L21:N21)</f>
        <v>57299</v>
      </c>
      <c r="P21" s="25">
        <v>20248</v>
      </c>
      <c r="Q21" s="25">
        <v>20243</v>
      </c>
      <c r="R21" s="25">
        <v>19938</v>
      </c>
      <c r="S21" s="36">
        <f>SUM(S22:S23)</f>
        <v>60429</v>
      </c>
      <c r="T21" s="51">
        <f>SUM(S21,O21)</f>
        <v>117728</v>
      </c>
      <c r="U21" s="51">
        <f>SUM(T21,K21)</f>
        <v>232572</v>
      </c>
    </row>
    <row r="22" spans="1:21" s="6" customFormat="1" ht="27" customHeight="1">
      <c r="A22" s="9"/>
      <c r="B22" s="15" t="s">
        <v>15</v>
      </c>
      <c r="C22" s="8">
        <v>15338</v>
      </c>
      <c r="D22" s="8">
        <v>13018</v>
      </c>
      <c r="E22" s="8">
        <v>14867</v>
      </c>
      <c r="F22" s="21">
        <f>SUM(C22:E22)</f>
        <v>43223</v>
      </c>
      <c r="G22" s="8">
        <v>16798</v>
      </c>
      <c r="H22" s="8">
        <v>12979</v>
      </c>
      <c r="I22" s="8">
        <v>13813</v>
      </c>
      <c r="J22" s="21">
        <f>SUM(G22:I22)</f>
        <v>43590</v>
      </c>
      <c r="K22" s="21">
        <f>SUM(F22+J22)</f>
        <v>86813</v>
      </c>
      <c r="L22" s="8">
        <v>14552</v>
      </c>
      <c r="M22" s="8">
        <v>14905</v>
      </c>
      <c r="N22" s="8">
        <v>13229</v>
      </c>
      <c r="O22" s="21">
        <f>SUM(L22:N22)</f>
        <v>42686</v>
      </c>
      <c r="P22" s="8">
        <v>15352</v>
      </c>
      <c r="Q22" s="8">
        <v>15399</v>
      </c>
      <c r="R22" s="8">
        <v>15460</v>
      </c>
      <c r="S22" s="21">
        <f>SUM(P22:R22)</f>
        <v>46211</v>
      </c>
      <c r="T22" s="21">
        <f>SUM(S22,O22)</f>
        <v>88897</v>
      </c>
      <c r="U22" s="21">
        <f>SUM(T22,K22)</f>
        <v>175710</v>
      </c>
    </row>
    <row r="23" spans="1:21" s="6" customFormat="1" ht="27" customHeight="1">
      <c r="A23" s="9"/>
      <c r="B23" s="15" t="s">
        <v>16</v>
      </c>
      <c r="C23" s="8">
        <v>3982</v>
      </c>
      <c r="D23" s="8">
        <v>4110</v>
      </c>
      <c r="E23" s="8">
        <v>4676</v>
      </c>
      <c r="F23" s="21">
        <f>SUM(C23:E23)</f>
        <v>12768</v>
      </c>
      <c r="G23" s="8">
        <v>5158</v>
      </c>
      <c r="H23" s="8">
        <v>5055</v>
      </c>
      <c r="I23" s="8">
        <v>5050</v>
      </c>
      <c r="J23" s="21">
        <f>SUM(G23:I23)</f>
        <v>15263</v>
      </c>
      <c r="K23" s="21">
        <f>SUM(F23+J23)</f>
        <v>28031</v>
      </c>
      <c r="L23" s="8">
        <v>4890</v>
      </c>
      <c r="M23" s="8">
        <v>4999</v>
      </c>
      <c r="N23" s="8">
        <v>4724</v>
      </c>
      <c r="O23" s="21">
        <f>SUM(L23:N23)</f>
        <v>14613</v>
      </c>
      <c r="P23" s="8">
        <v>4896</v>
      </c>
      <c r="Q23" s="8">
        <v>4844</v>
      </c>
      <c r="R23" s="8">
        <v>4478</v>
      </c>
      <c r="S23" s="21">
        <f>SUM(P23:R23)</f>
        <v>14218</v>
      </c>
      <c r="T23" s="21">
        <f>SUM(S23,O23)</f>
        <v>28831</v>
      </c>
      <c r="U23" s="21">
        <f>SUM(T23,K23)</f>
        <v>56862</v>
      </c>
    </row>
    <row r="24" spans="1:21" s="6" customFormat="1" ht="27" customHeight="1" thickBot="1">
      <c r="A24" s="10"/>
      <c r="B24" s="16" t="s">
        <v>11</v>
      </c>
      <c r="C24" s="11">
        <v>7971</v>
      </c>
      <c r="D24" s="11">
        <v>8357</v>
      </c>
      <c r="E24" s="11">
        <v>10082</v>
      </c>
      <c r="F24" s="37">
        <f>E24</f>
        <v>10082</v>
      </c>
      <c r="G24" s="11">
        <v>10323</v>
      </c>
      <c r="H24" s="11">
        <v>8761</v>
      </c>
      <c r="I24" s="11">
        <v>8423</v>
      </c>
      <c r="J24" s="22">
        <f>I24</f>
        <v>8423</v>
      </c>
      <c r="K24" s="37">
        <f>SUM(F24+J24)</f>
        <v>18505</v>
      </c>
      <c r="L24" s="11">
        <v>8523</v>
      </c>
      <c r="M24" s="11">
        <v>7724</v>
      </c>
      <c r="N24" s="11">
        <v>7731</v>
      </c>
      <c r="O24" s="22">
        <f>N24</f>
        <v>7731</v>
      </c>
      <c r="P24" s="11">
        <v>9231</v>
      </c>
      <c r="Q24" s="11">
        <v>8824</v>
      </c>
      <c r="R24" s="11">
        <v>9748</v>
      </c>
      <c r="S24" s="22">
        <f>R24</f>
        <v>9748</v>
      </c>
      <c r="T24" s="22">
        <f>S24</f>
        <v>9748</v>
      </c>
      <c r="U24" s="37">
        <f>T24</f>
        <v>9748</v>
      </c>
    </row>
    <row r="25" spans="1:21" s="6" customFormat="1" ht="27" customHeight="1">
      <c r="A25" s="7" t="s">
        <v>14</v>
      </c>
      <c r="B25" s="14" t="s">
        <v>9</v>
      </c>
      <c r="C25" s="8">
        <v>3742</v>
      </c>
      <c r="D25" s="8">
        <v>3862</v>
      </c>
      <c r="E25" s="8">
        <v>5535</v>
      </c>
      <c r="F25" s="21">
        <f>SUM(C25:E25)</f>
        <v>13139</v>
      </c>
      <c r="G25" s="8">
        <v>5342</v>
      </c>
      <c r="H25" s="8">
        <v>4377</v>
      </c>
      <c r="I25" s="8">
        <v>4470</v>
      </c>
      <c r="J25" s="21">
        <f>SUM(G25:I25)</f>
        <v>14189</v>
      </c>
      <c r="K25" s="21">
        <f>SUM(J25,F25)</f>
        <v>27328</v>
      </c>
      <c r="L25" s="8">
        <v>4353</v>
      </c>
      <c r="M25" s="40">
        <v>4015</v>
      </c>
      <c r="N25" s="8">
        <v>3446</v>
      </c>
      <c r="O25" s="21">
        <f>SUM(L25:N25)</f>
        <v>11814</v>
      </c>
      <c r="P25" s="8">
        <v>3477</v>
      </c>
      <c r="Q25" s="8">
        <v>3650</v>
      </c>
      <c r="R25" s="8">
        <v>2595</v>
      </c>
      <c r="S25" s="21">
        <f>SUM(P25:R25)</f>
        <v>9722</v>
      </c>
      <c r="T25" s="21">
        <f>SUM(S25,O25)</f>
        <v>21536</v>
      </c>
      <c r="U25" s="21">
        <f>SUM(T25,K25)</f>
        <v>48864</v>
      </c>
    </row>
    <row r="26" spans="1:21" s="6" customFormat="1" ht="27" customHeight="1">
      <c r="A26" s="9"/>
      <c r="B26" s="24" t="s">
        <v>10</v>
      </c>
      <c r="C26" s="25">
        <v>2623</v>
      </c>
      <c r="D26" s="25">
        <v>3019</v>
      </c>
      <c r="E26" s="25">
        <v>3705</v>
      </c>
      <c r="F26" s="36">
        <f>SUM(C26:E26)</f>
        <v>9347</v>
      </c>
      <c r="G26" s="25">
        <v>3568</v>
      </c>
      <c r="H26" s="25">
        <v>3266</v>
      </c>
      <c r="I26" s="25">
        <v>2931</v>
      </c>
      <c r="J26" s="51">
        <f>SUM(G26:I26)</f>
        <v>9765</v>
      </c>
      <c r="K26" s="36">
        <f>SUM(K27:K28)</f>
        <v>19112</v>
      </c>
      <c r="L26" s="25">
        <v>3119</v>
      </c>
      <c r="M26" s="25">
        <v>2909</v>
      </c>
      <c r="N26" s="25">
        <v>2640</v>
      </c>
      <c r="O26" s="51">
        <f>SUM(L26:N26)</f>
        <v>8668</v>
      </c>
      <c r="P26" s="25">
        <v>2286</v>
      </c>
      <c r="Q26" s="25">
        <v>2594</v>
      </c>
      <c r="R26" s="25">
        <v>2520</v>
      </c>
      <c r="S26" s="36">
        <f>SUM(S27:S28)</f>
        <v>7400</v>
      </c>
      <c r="T26" s="51">
        <f>SUM(S26,O26)</f>
        <v>16068</v>
      </c>
      <c r="U26" s="51">
        <f>SUM(T26,K26)</f>
        <v>35180</v>
      </c>
    </row>
    <row r="27" spans="1:21" s="6" customFormat="1" ht="27" customHeight="1">
      <c r="A27" s="9"/>
      <c r="B27" s="15" t="s">
        <v>15</v>
      </c>
      <c r="C27" s="8">
        <v>2623</v>
      </c>
      <c r="D27" s="8">
        <v>3019</v>
      </c>
      <c r="E27" s="8">
        <v>3705</v>
      </c>
      <c r="F27" s="21">
        <f>SUM(C27:E27)</f>
        <v>9347</v>
      </c>
      <c r="G27" s="8">
        <v>3568</v>
      </c>
      <c r="H27" s="8">
        <v>3266</v>
      </c>
      <c r="I27" s="8">
        <v>2931</v>
      </c>
      <c r="J27" s="21">
        <f>SUM(G27:I27)</f>
        <v>9765</v>
      </c>
      <c r="K27" s="21">
        <f>SUM(F27+J27)</f>
        <v>19112</v>
      </c>
      <c r="L27" s="8">
        <v>3119</v>
      </c>
      <c r="M27" s="40">
        <v>2909</v>
      </c>
      <c r="N27" s="8">
        <v>2640</v>
      </c>
      <c r="O27" s="21">
        <f>SUM(L27:N27)</f>
        <v>8668</v>
      </c>
      <c r="P27" s="8">
        <v>2286</v>
      </c>
      <c r="Q27" s="8">
        <v>2594</v>
      </c>
      <c r="R27" s="8">
        <v>2503</v>
      </c>
      <c r="S27" s="21">
        <f>SUM(P27:R27)</f>
        <v>7383</v>
      </c>
      <c r="T27" s="21">
        <f>SUM(S27,O27)</f>
        <v>16051</v>
      </c>
      <c r="U27" s="21">
        <f>SUM(T27,K27)</f>
        <v>35163</v>
      </c>
    </row>
    <row r="28" spans="1:21" s="6" customFormat="1" ht="27" customHeight="1">
      <c r="A28" s="9"/>
      <c r="B28" s="15" t="s">
        <v>16</v>
      </c>
      <c r="C28" s="8">
        <v>0</v>
      </c>
      <c r="D28" s="8">
        <v>0</v>
      </c>
      <c r="E28" s="8">
        <v>0</v>
      </c>
      <c r="F28" s="21">
        <f>SUM(C28:E28)</f>
        <v>0</v>
      </c>
      <c r="G28" s="8">
        <v>0</v>
      </c>
      <c r="H28" s="8">
        <v>0</v>
      </c>
      <c r="I28" s="8">
        <v>0</v>
      </c>
      <c r="J28" s="21">
        <f>SUM(G28:I28)</f>
        <v>0</v>
      </c>
      <c r="K28" s="21">
        <f>SUM(F28+J28)</f>
        <v>0</v>
      </c>
      <c r="L28" s="8">
        <v>0</v>
      </c>
      <c r="M28" s="40">
        <v>0</v>
      </c>
      <c r="N28" s="8">
        <v>0</v>
      </c>
      <c r="O28" s="21">
        <f>SUM(L28:N28)</f>
        <v>0</v>
      </c>
      <c r="P28" s="8">
        <v>0</v>
      </c>
      <c r="Q28" s="8">
        <v>0</v>
      </c>
      <c r="R28" s="8">
        <v>17</v>
      </c>
      <c r="S28" s="21">
        <f>SUM(P28:R28)</f>
        <v>17</v>
      </c>
      <c r="T28" s="21">
        <f>SUM(S28,O28)</f>
        <v>17</v>
      </c>
      <c r="U28" s="21">
        <f>SUM(T28,K28)</f>
        <v>17</v>
      </c>
    </row>
    <row r="29" spans="1:21" s="6" customFormat="1" ht="27" customHeight="1" thickBot="1">
      <c r="A29" s="10"/>
      <c r="B29" s="16" t="s">
        <v>11</v>
      </c>
      <c r="C29" s="11">
        <v>865</v>
      </c>
      <c r="D29" s="11">
        <v>814</v>
      </c>
      <c r="E29" s="11">
        <v>983</v>
      </c>
      <c r="F29" s="37">
        <f>E29</f>
        <v>983</v>
      </c>
      <c r="G29" s="11">
        <v>910</v>
      </c>
      <c r="H29" s="11">
        <v>857</v>
      </c>
      <c r="I29" s="11">
        <v>872</v>
      </c>
      <c r="J29" s="22">
        <f>I29</f>
        <v>872</v>
      </c>
      <c r="K29" s="37">
        <f>SUM(F29+J29)</f>
        <v>1855</v>
      </c>
      <c r="L29" s="11">
        <v>872</v>
      </c>
      <c r="M29" s="41">
        <v>999</v>
      </c>
      <c r="N29" s="11">
        <v>967</v>
      </c>
      <c r="O29" s="22">
        <f>N29</f>
        <v>967</v>
      </c>
      <c r="P29" s="11">
        <v>1198</v>
      </c>
      <c r="Q29" s="11">
        <v>1274</v>
      </c>
      <c r="R29" s="11">
        <v>623</v>
      </c>
      <c r="S29" s="22">
        <f>R29</f>
        <v>623</v>
      </c>
      <c r="T29" s="22">
        <f>S29</f>
        <v>623</v>
      </c>
      <c r="U29" s="37">
        <f>T29</f>
        <v>623</v>
      </c>
    </row>
    <row r="30" spans="1:21" s="6" customFormat="1" ht="27" customHeight="1">
      <c r="A30" s="7" t="s">
        <v>20</v>
      </c>
      <c r="B30" s="14" t="s">
        <v>9</v>
      </c>
      <c r="C30" s="8">
        <v>58179</v>
      </c>
      <c r="D30" s="8">
        <v>52431</v>
      </c>
      <c r="E30" s="8">
        <v>65113</v>
      </c>
      <c r="F30" s="21">
        <f>SUM(C30:E30)</f>
        <v>175723</v>
      </c>
      <c r="G30" s="8">
        <v>64627</v>
      </c>
      <c r="H30" s="8">
        <v>64058</v>
      </c>
      <c r="I30" s="8">
        <v>62672</v>
      </c>
      <c r="J30" s="21">
        <f>SUM(G30:I30)</f>
        <v>191357</v>
      </c>
      <c r="K30" s="21">
        <f>SUM(J30,F30)</f>
        <v>367080</v>
      </c>
      <c r="L30" s="8">
        <v>65216</v>
      </c>
      <c r="M30" s="40">
        <v>51487</v>
      </c>
      <c r="N30" s="8">
        <v>64715</v>
      </c>
      <c r="O30" s="21">
        <f>SUM(L30:N30)</f>
        <v>181418</v>
      </c>
      <c r="P30" s="8">
        <v>64934</v>
      </c>
      <c r="Q30" s="8">
        <v>64290</v>
      </c>
      <c r="R30" s="8">
        <v>68208</v>
      </c>
      <c r="S30" s="21">
        <f>SUM(P30:R30)</f>
        <v>197432</v>
      </c>
      <c r="T30" s="21">
        <f>SUM(S30,O30)</f>
        <v>378850</v>
      </c>
      <c r="U30" s="21">
        <f>SUM(T30,K30)</f>
        <v>745930</v>
      </c>
    </row>
    <row r="31" spans="1:21" s="6" customFormat="1" ht="27" customHeight="1">
      <c r="A31" s="9" t="s">
        <v>21</v>
      </c>
      <c r="B31" s="24" t="s">
        <v>10</v>
      </c>
      <c r="C31" s="25">
        <v>54956</v>
      </c>
      <c r="D31" s="25">
        <v>52905</v>
      </c>
      <c r="E31" s="25">
        <v>67150</v>
      </c>
      <c r="F31" s="36">
        <f>SUM(C31:E31)</f>
        <v>175011</v>
      </c>
      <c r="G31" s="25">
        <v>63952</v>
      </c>
      <c r="H31" s="25">
        <v>63618</v>
      </c>
      <c r="I31" s="25">
        <v>64143</v>
      </c>
      <c r="J31" s="51">
        <f>SUM(G31:I31)</f>
        <v>191713</v>
      </c>
      <c r="K31" s="36">
        <f>SUM(K32:K33)</f>
        <v>366724</v>
      </c>
      <c r="L31" s="25">
        <v>65875</v>
      </c>
      <c r="M31" s="25">
        <v>52713</v>
      </c>
      <c r="N31" s="25">
        <v>62289</v>
      </c>
      <c r="O31" s="51">
        <f>SUM(L31:N31)</f>
        <v>180877</v>
      </c>
      <c r="P31" s="25">
        <v>66506</v>
      </c>
      <c r="Q31" s="25">
        <v>64100</v>
      </c>
      <c r="R31" s="25">
        <v>68103</v>
      </c>
      <c r="S31" s="51">
        <f>SUM(P31:R31)</f>
        <v>198709</v>
      </c>
      <c r="T31" s="51">
        <f>SUM(S31,O31)</f>
        <v>379586</v>
      </c>
      <c r="U31" s="51">
        <f>SUM(T31,K31)</f>
        <v>746310</v>
      </c>
    </row>
    <row r="32" spans="1:21" s="6" customFormat="1" ht="27" customHeight="1">
      <c r="A32" s="9"/>
      <c r="B32" s="15" t="s">
        <v>15</v>
      </c>
      <c r="C32" s="8">
        <v>29604</v>
      </c>
      <c r="D32" s="8">
        <v>24315</v>
      </c>
      <c r="E32" s="8">
        <v>34891</v>
      </c>
      <c r="F32" s="21">
        <f>SUM(C32:E32)</f>
        <v>88810</v>
      </c>
      <c r="G32" s="8">
        <v>33222</v>
      </c>
      <c r="H32" s="8">
        <v>30259</v>
      </c>
      <c r="I32" s="8">
        <v>33646</v>
      </c>
      <c r="J32" s="21">
        <f>SUM(G32:I32)</f>
        <v>97127</v>
      </c>
      <c r="K32" s="21">
        <f>SUM(F32+J32)</f>
        <v>185937</v>
      </c>
      <c r="L32" s="8">
        <v>34875</v>
      </c>
      <c r="M32" s="40">
        <v>30242</v>
      </c>
      <c r="N32" s="8">
        <v>30544</v>
      </c>
      <c r="O32" s="21">
        <f>SUM(L32:N32)</f>
        <v>95661</v>
      </c>
      <c r="P32" s="8">
        <v>35018</v>
      </c>
      <c r="Q32" s="8">
        <v>33239</v>
      </c>
      <c r="R32" s="8">
        <v>31947</v>
      </c>
      <c r="S32" s="21">
        <f>SUM(P32:R32)</f>
        <v>100204</v>
      </c>
      <c r="T32" s="21">
        <f>SUM(S32,O32)</f>
        <v>195865</v>
      </c>
      <c r="U32" s="21">
        <f>SUM(T32,K32)</f>
        <v>381802</v>
      </c>
    </row>
    <row r="33" spans="1:21" s="6" customFormat="1" ht="27" customHeight="1">
      <c r="A33" s="9"/>
      <c r="B33" s="15" t="s">
        <v>16</v>
      </c>
      <c r="C33" s="8">
        <v>25352</v>
      </c>
      <c r="D33" s="8">
        <v>28590</v>
      </c>
      <c r="E33" s="8">
        <v>32259</v>
      </c>
      <c r="F33" s="21">
        <f>SUM(C33:E33)</f>
        <v>86201</v>
      </c>
      <c r="G33" s="8">
        <v>30730</v>
      </c>
      <c r="H33" s="8">
        <v>33359</v>
      </c>
      <c r="I33" s="8">
        <v>30497</v>
      </c>
      <c r="J33" s="21">
        <f>SUM(G33:I33)</f>
        <v>94586</v>
      </c>
      <c r="K33" s="21">
        <f>SUM(F33+J33)</f>
        <v>180787</v>
      </c>
      <c r="L33" s="8">
        <v>31000</v>
      </c>
      <c r="M33" s="40">
        <v>22471</v>
      </c>
      <c r="N33" s="8">
        <v>31745</v>
      </c>
      <c r="O33" s="21">
        <f>SUM(L33:N33)</f>
        <v>85216</v>
      </c>
      <c r="P33" s="8">
        <v>31488</v>
      </c>
      <c r="Q33" s="8">
        <v>30861</v>
      </c>
      <c r="R33" s="8">
        <v>36156</v>
      </c>
      <c r="S33" s="21">
        <f>SUM(P33:R33)</f>
        <v>98505</v>
      </c>
      <c r="T33" s="21">
        <f>SUM(S33,O33)</f>
        <v>183721</v>
      </c>
      <c r="U33" s="21">
        <f>SUM(T33,K33)</f>
        <v>364508</v>
      </c>
    </row>
    <row r="34" spans="1:21" s="6" customFormat="1" ht="27" customHeight="1" thickBot="1">
      <c r="A34" s="10"/>
      <c r="B34" s="16" t="s">
        <v>11</v>
      </c>
      <c r="C34" s="11">
        <v>16839</v>
      </c>
      <c r="D34" s="11">
        <v>16306</v>
      </c>
      <c r="E34" s="11">
        <v>14214</v>
      </c>
      <c r="F34" s="37">
        <f>E34</f>
        <v>14214</v>
      </c>
      <c r="G34" s="11">
        <v>14818</v>
      </c>
      <c r="H34" s="11">
        <v>15189</v>
      </c>
      <c r="I34" s="11">
        <v>13645</v>
      </c>
      <c r="J34" s="22">
        <f>I34</f>
        <v>13645</v>
      </c>
      <c r="K34" s="37">
        <f>SUM(F34+J34)</f>
        <v>27859</v>
      </c>
      <c r="L34" s="11">
        <v>12910</v>
      </c>
      <c r="M34" s="41">
        <v>11617</v>
      </c>
      <c r="N34" s="11">
        <v>13974</v>
      </c>
      <c r="O34" s="22">
        <f>N34</f>
        <v>13974</v>
      </c>
      <c r="P34" s="11">
        <v>12339</v>
      </c>
      <c r="Q34" s="11">
        <v>12462</v>
      </c>
      <c r="R34" s="11">
        <v>12490</v>
      </c>
      <c r="S34" s="22">
        <f>R34</f>
        <v>12490</v>
      </c>
      <c r="T34" s="22">
        <f>S34</f>
        <v>12490</v>
      </c>
      <c r="U34" s="37">
        <f>T34</f>
        <v>12490</v>
      </c>
    </row>
    <row r="35" spans="1:21" s="6" customFormat="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s="6" customFormat="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s="6" customFormat="1" ht="30.75" customHeight="1" thickBot="1">
      <c r="A38" s="3" t="s">
        <v>1</v>
      </c>
      <c r="B38" s="4" t="s">
        <v>2</v>
      </c>
      <c r="C38" s="5" t="s">
        <v>60</v>
      </c>
      <c r="D38" s="5" t="s">
        <v>61</v>
      </c>
      <c r="E38" s="5" t="s">
        <v>62</v>
      </c>
      <c r="F38" s="20" t="s">
        <v>3</v>
      </c>
      <c r="G38" s="5" t="s">
        <v>63</v>
      </c>
      <c r="H38" s="5" t="s">
        <v>64</v>
      </c>
      <c r="I38" s="5" t="s">
        <v>65</v>
      </c>
      <c r="J38" s="20" t="s">
        <v>4</v>
      </c>
      <c r="K38" s="20" t="s">
        <v>5</v>
      </c>
      <c r="L38" s="5" t="s">
        <v>66</v>
      </c>
      <c r="M38" s="5" t="s">
        <v>67</v>
      </c>
      <c r="N38" s="5" t="s">
        <v>68</v>
      </c>
      <c r="O38" s="20" t="s">
        <v>6</v>
      </c>
      <c r="P38" s="5" t="s">
        <v>57</v>
      </c>
      <c r="Q38" s="5" t="s">
        <v>58</v>
      </c>
      <c r="R38" s="5" t="s">
        <v>59</v>
      </c>
      <c r="S38" s="20" t="s">
        <v>7</v>
      </c>
      <c r="T38" s="20" t="s">
        <v>8</v>
      </c>
      <c r="U38" s="20" t="s">
        <v>69</v>
      </c>
    </row>
    <row r="39" spans="1:21" s="6" customFormat="1" ht="27" customHeight="1" thickTop="1">
      <c r="A39" s="7" t="s">
        <v>24</v>
      </c>
      <c r="B39" s="14" t="s">
        <v>9</v>
      </c>
      <c r="C39" s="8">
        <v>7350</v>
      </c>
      <c r="D39" s="8">
        <v>7038</v>
      </c>
      <c r="E39" s="8">
        <v>8676</v>
      </c>
      <c r="F39" s="21">
        <f>SUM(C39:E39)</f>
        <v>23064</v>
      </c>
      <c r="G39" s="8">
        <v>8756</v>
      </c>
      <c r="H39" s="8">
        <v>8668</v>
      </c>
      <c r="I39" s="8">
        <v>9036</v>
      </c>
      <c r="J39" s="21">
        <f>SUM(G39:I39)</f>
        <v>26460</v>
      </c>
      <c r="K39" s="21">
        <f>SUM(J39,F39)</f>
        <v>49524</v>
      </c>
      <c r="L39" s="8">
        <v>9120</v>
      </c>
      <c r="M39" s="8">
        <v>8076</v>
      </c>
      <c r="N39" s="8">
        <v>7345</v>
      </c>
      <c r="O39" s="21">
        <f>SUM(L39:N39)</f>
        <v>24541</v>
      </c>
      <c r="P39" s="8">
        <v>8519</v>
      </c>
      <c r="Q39" s="8">
        <v>8674</v>
      </c>
      <c r="R39" s="8">
        <v>8729</v>
      </c>
      <c r="S39" s="21">
        <f>SUM(P39:R39)</f>
        <v>25922</v>
      </c>
      <c r="T39" s="21">
        <f>SUM(S39,O39)</f>
        <v>50463</v>
      </c>
      <c r="U39" s="21">
        <f>SUM(T39,K39)</f>
        <v>99987</v>
      </c>
    </row>
    <row r="40" spans="1:21" s="6" customFormat="1" ht="27" customHeight="1">
      <c r="A40" s="7"/>
      <c r="B40" s="24" t="s">
        <v>10</v>
      </c>
      <c r="C40" s="25">
        <v>7199</v>
      </c>
      <c r="D40" s="25">
        <v>7013</v>
      </c>
      <c r="E40" s="25">
        <v>8439</v>
      </c>
      <c r="F40" s="36">
        <f>SUM(C40:E40)</f>
        <v>22651</v>
      </c>
      <c r="G40" s="25">
        <v>8629</v>
      </c>
      <c r="H40" s="25">
        <v>8459</v>
      </c>
      <c r="I40" s="25">
        <v>9813</v>
      </c>
      <c r="J40" s="51">
        <f>SUM(G40:I40)</f>
        <v>26901</v>
      </c>
      <c r="K40" s="36">
        <f>SUM(K41:K42)</f>
        <v>49552</v>
      </c>
      <c r="L40" s="25">
        <v>9246</v>
      </c>
      <c r="M40" s="25">
        <v>8031</v>
      </c>
      <c r="N40" s="25">
        <v>7401</v>
      </c>
      <c r="O40" s="51">
        <f>SUM(L40:N40)</f>
        <v>24678</v>
      </c>
      <c r="P40" s="25">
        <v>8502</v>
      </c>
      <c r="Q40" s="25">
        <v>8550</v>
      </c>
      <c r="R40" s="25">
        <v>8543</v>
      </c>
      <c r="S40" s="51">
        <f>SUM(P40:R40)</f>
        <v>25595</v>
      </c>
      <c r="T40" s="51">
        <f>SUM(S40,O40)</f>
        <v>50273</v>
      </c>
      <c r="U40" s="51">
        <f>SUM(T40,K40)</f>
        <v>99825</v>
      </c>
    </row>
    <row r="41" spans="1:21" s="6" customFormat="1" ht="27" customHeight="1">
      <c r="A41" s="9"/>
      <c r="B41" s="15" t="s">
        <v>15</v>
      </c>
      <c r="C41" s="8">
        <v>6294</v>
      </c>
      <c r="D41" s="8">
        <v>6181</v>
      </c>
      <c r="E41" s="8">
        <v>7189</v>
      </c>
      <c r="F41" s="21">
        <f>SUM(C41:E41)</f>
        <v>19664</v>
      </c>
      <c r="G41" s="8">
        <v>7358</v>
      </c>
      <c r="H41" s="8">
        <v>7251</v>
      </c>
      <c r="I41" s="8">
        <v>8551</v>
      </c>
      <c r="J41" s="21">
        <f>SUM(G41:I41)</f>
        <v>23160</v>
      </c>
      <c r="K41" s="21">
        <f>SUM(F41+J41)</f>
        <v>42824</v>
      </c>
      <c r="L41" s="8">
        <v>7962</v>
      </c>
      <c r="M41" s="8">
        <v>6807</v>
      </c>
      <c r="N41" s="8">
        <v>6470</v>
      </c>
      <c r="O41" s="21">
        <f>SUM(L41:N41)</f>
        <v>21239</v>
      </c>
      <c r="P41" s="8">
        <v>7343</v>
      </c>
      <c r="Q41" s="8">
        <v>7380</v>
      </c>
      <c r="R41" s="8">
        <v>7460</v>
      </c>
      <c r="S41" s="21">
        <f>SUM(P41:R41)</f>
        <v>22183</v>
      </c>
      <c r="T41" s="21">
        <f>SUM(S41,O41)</f>
        <v>43422</v>
      </c>
      <c r="U41" s="21">
        <f>SUM(T41,K41)</f>
        <v>86246</v>
      </c>
    </row>
    <row r="42" spans="1:21" s="6" customFormat="1" ht="27" customHeight="1">
      <c r="A42" s="9"/>
      <c r="B42" s="15" t="s">
        <v>16</v>
      </c>
      <c r="C42" s="8">
        <v>905</v>
      </c>
      <c r="D42" s="8">
        <v>832</v>
      </c>
      <c r="E42" s="8">
        <v>1250</v>
      </c>
      <c r="F42" s="21">
        <f>SUM(C42:E42)</f>
        <v>2987</v>
      </c>
      <c r="G42" s="8">
        <v>1271</v>
      </c>
      <c r="H42" s="8">
        <v>1208</v>
      </c>
      <c r="I42" s="8">
        <v>1262</v>
      </c>
      <c r="J42" s="21">
        <f>SUM(G42:I42)</f>
        <v>3741</v>
      </c>
      <c r="K42" s="21">
        <f>SUM(F42+J42)</f>
        <v>6728</v>
      </c>
      <c r="L42" s="8">
        <v>1284</v>
      </c>
      <c r="M42" s="8">
        <v>1224</v>
      </c>
      <c r="N42" s="8">
        <v>931</v>
      </c>
      <c r="O42" s="21">
        <f>SUM(L42:N42)</f>
        <v>3439</v>
      </c>
      <c r="P42" s="8">
        <v>1159</v>
      </c>
      <c r="Q42" s="8">
        <v>1170</v>
      </c>
      <c r="R42" s="8">
        <v>1083</v>
      </c>
      <c r="S42" s="21">
        <f>SUM(P42:R42)</f>
        <v>3412</v>
      </c>
      <c r="T42" s="21">
        <f>SUM(S42,O42)</f>
        <v>6851</v>
      </c>
      <c r="U42" s="21">
        <f>SUM(T42,K42)</f>
        <v>13579</v>
      </c>
    </row>
    <row r="43" spans="1:21" s="6" customFormat="1" ht="27" customHeight="1" thickBot="1">
      <c r="A43" s="42"/>
      <c r="B43" s="16" t="s">
        <v>11</v>
      </c>
      <c r="C43" s="11">
        <v>3287</v>
      </c>
      <c r="D43" s="11">
        <v>3310</v>
      </c>
      <c r="E43" s="11">
        <v>3543</v>
      </c>
      <c r="F43" s="37">
        <f>E43</f>
        <v>3543</v>
      </c>
      <c r="G43" s="11">
        <v>3670</v>
      </c>
      <c r="H43" s="11">
        <v>3879</v>
      </c>
      <c r="I43" s="11">
        <v>3102</v>
      </c>
      <c r="J43" s="22">
        <f>I43</f>
        <v>3102</v>
      </c>
      <c r="K43" s="37">
        <f>SUM(F43+J43)</f>
        <v>6645</v>
      </c>
      <c r="L43" s="11">
        <v>2976</v>
      </c>
      <c r="M43" s="11">
        <v>3022</v>
      </c>
      <c r="N43" s="11">
        <v>2967</v>
      </c>
      <c r="O43" s="22">
        <f>N43</f>
        <v>2967</v>
      </c>
      <c r="P43" s="11">
        <v>2984</v>
      </c>
      <c r="Q43" s="11">
        <v>3108</v>
      </c>
      <c r="R43" s="11">
        <v>3130</v>
      </c>
      <c r="S43" s="22">
        <f>R43</f>
        <v>3130</v>
      </c>
      <c r="T43" s="22">
        <f>S43</f>
        <v>3130</v>
      </c>
      <c r="U43" s="37">
        <f>T43</f>
        <v>3130</v>
      </c>
    </row>
    <row r="44" spans="1:21" ht="27" hidden="1" customHeight="1">
      <c r="A44" s="7" t="s">
        <v>23</v>
      </c>
      <c r="B44" s="14" t="s">
        <v>9</v>
      </c>
      <c r="C44" s="34"/>
      <c r="D44" s="34"/>
      <c r="E44" s="34"/>
      <c r="F44" s="34" t="e">
        <f>SUM(F5+F10+F15+F20+F25+#REF!+#REF!+#REF!+#REF!+#REF!+F39)</f>
        <v>#REF!</v>
      </c>
      <c r="G44" s="34"/>
      <c r="H44" s="34"/>
      <c r="I44" s="34"/>
      <c r="J44" s="34" t="e">
        <f>SUM(J5+J10+J15+J20+J25+#REF!+#REF!+#REF!+#REF!+#REF!+J39)</f>
        <v>#REF!</v>
      </c>
      <c r="K44" s="34" t="e">
        <f>SUM(K5+K10+K15+K20+K25+#REF!+#REF!+#REF!+#REF!+#REF!+K39)</f>
        <v>#REF!</v>
      </c>
      <c r="L44" s="34"/>
      <c r="M44" s="34"/>
      <c r="N44" s="34"/>
      <c r="O44" s="34" t="e">
        <f>SUM(O5+O10+O15+O20+O25+#REF!+#REF!+#REF!+#REF!+#REF!+O39)</f>
        <v>#REF!</v>
      </c>
      <c r="P44" s="34"/>
      <c r="Q44" s="34"/>
      <c r="R44" s="34"/>
      <c r="S44" s="34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34"/>
      <c r="D45" s="34"/>
      <c r="E45" s="34"/>
      <c r="F45" s="34" t="e">
        <f>SUM(F6+F11+F16+F21+F26+#REF!+#REF!+#REF!+#REF!+#REF!+F40)</f>
        <v>#REF!</v>
      </c>
      <c r="G45" s="34"/>
      <c r="H45" s="34"/>
      <c r="I45" s="34"/>
      <c r="J45" s="34" t="e">
        <f>SUM(J6+J11+J16+J21+J26+#REF!+#REF!+#REF!+#REF!+#REF!+J40)</f>
        <v>#REF!</v>
      </c>
      <c r="K45" s="34" t="e">
        <f>SUM(K6+K11+K16+K21+K26+#REF!+#REF!+#REF!+#REF!+#REF!+K40)</f>
        <v>#REF!</v>
      </c>
      <c r="L45" s="34"/>
      <c r="M45" s="34"/>
      <c r="N45" s="34"/>
      <c r="O45" s="34" t="e">
        <f>SUM(O6+O11+O16+O21+O26+#REF!+#REF!+#REF!+#REF!+#REF!+O40)</f>
        <v>#REF!</v>
      </c>
      <c r="P45" s="34"/>
      <c r="Q45" s="34"/>
      <c r="R45" s="34"/>
      <c r="S45" s="34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s="6" customFormat="1" ht="27" customHeight="1">
      <c r="A48" s="7" t="s">
        <v>13</v>
      </c>
      <c r="B48" s="14" t="s">
        <v>9</v>
      </c>
      <c r="C48" s="8">
        <v>9574</v>
      </c>
      <c r="D48" s="8">
        <v>9093</v>
      </c>
      <c r="E48" s="8">
        <v>10248</v>
      </c>
      <c r="F48" s="21">
        <f>SUM(C48:E48)</f>
        <v>28915</v>
      </c>
      <c r="G48" s="8">
        <v>10598</v>
      </c>
      <c r="H48" s="8">
        <v>10117</v>
      </c>
      <c r="I48" s="8">
        <v>10043</v>
      </c>
      <c r="J48" s="21">
        <f>SUM(G48:I48)</f>
        <v>30758</v>
      </c>
      <c r="K48" s="21">
        <f>SUM(J48,F48)</f>
        <v>59673</v>
      </c>
      <c r="L48" s="8">
        <v>9961</v>
      </c>
      <c r="M48" s="8">
        <v>9368</v>
      </c>
      <c r="N48" s="8">
        <v>9017</v>
      </c>
      <c r="O48" s="21">
        <f>SUM(L48:N48)</f>
        <v>28346</v>
      </c>
      <c r="P48" s="8">
        <v>10135</v>
      </c>
      <c r="Q48" s="8">
        <v>9859</v>
      </c>
      <c r="R48" s="8">
        <v>10203</v>
      </c>
      <c r="S48" s="21">
        <f>SUM(P48:R48)</f>
        <v>30197</v>
      </c>
      <c r="T48" s="21">
        <f>SUM(S48,O48)</f>
        <v>58543</v>
      </c>
      <c r="U48" s="21">
        <f>SUM(T48,K48)</f>
        <v>118216</v>
      </c>
    </row>
    <row r="49" spans="1:21" s="6" customFormat="1" ht="27" customHeight="1">
      <c r="A49" s="9"/>
      <c r="B49" s="24" t="s">
        <v>10</v>
      </c>
      <c r="C49" s="25">
        <v>9024</v>
      </c>
      <c r="D49" s="25">
        <v>8182</v>
      </c>
      <c r="E49" s="25">
        <v>8884</v>
      </c>
      <c r="F49" s="36">
        <f>SUM(C49:E49)</f>
        <v>26090</v>
      </c>
      <c r="G49" s="25">
        <v>9040</v>
      </c>
      <c r="H49" s="25">
        <v>8920</v>
      </c>
      <c r="I49" s="25">
        <v>8598</v>
      </c>
      <c r="J49" s="51">
        <f>SUM(G49:I49)</f>
        <v>26558</v>
      </c>
      <c r="K49" s="26">
        <f>SUM(K50:K51)</f>
        <v>52648</v>
      </c>
      <c r="L49" s="43">
        <v>8507</v>
      </c>
      <c r="M49" s="25">
        <v>8438</v>
      </c>
      <c r="N49" s="25">
        <v>8222</v>
      </c>
      <c r="O49" s="51">
        <f>SUM(L49:N49)</f>
        <v>25167</v>
      </c>
      <c r="P49" s="33">
        <v>8829</v>
      </c>
      <c r="Q49" s="33">
        <v>8736</v>
      </c>
      <c r="R49" s="33">
        <v>8911</v>
      </c>
      <c r="S49" s="51">
        <f>SUM(P49:R49)</f>
        <v>26476</v>
      </c>
      <c r="T49" s="51">
        <f>SUM(S49,O49)</f>
        <v>51643</v>
      </c>
      <c r="U49" s="51">
        <f>SUM(T49,K49)</f>
        <v>104291</v>
      </c>
    </row>
    <row r="50" spans="1:21" s="6" customFormat="1" ht="27" customHeight="1">
      <c r="A50" s="9"/>
      <c r="B50" s="15" t="s">
        <v>15</v>
      </c>
      <c r="C50" s="8">
        <v>4519</v>
      </c>
      <c r="D50" s="8">
        <v>4096</v>
      </c>
      <c r="E50" s="8">
        <v>4664</v>
      </c>
      <c r="F50" s="21">
        <f>SUM(C50:E50)</f>
        <v>13279</v>
      </c>
      <c r="G50" s="8">
        <v>4830</v>
      </c>
      <c r="H50" s="8">
        <v>4510</v>
      </c>
      <c r="I50" s="8">
        <v>4501</v>
      </c>
      <c r="J50" s="21">
        <f>SUM(G50:I50)</f>
        <v>13841</v>
      </c>
      <c r="K50" s="21">
        <f>SUM(F50+J50)</f>
        <v>27120</v>
      </c>
      <c r="L50" s="8">
        <v>4322</v>
      </c>
      <c r="M50" s="8">
        <v>4311</v>
      </c>
      <c r="N50" s="8">
        <v>4237</v>
      </c>
      <c r="O50" s="21">
        <f>SUM(L50:N50)</f>
        <v>12870</v>
      </c>
      <c r="P50" s="8">
        <v>4692</v>
      </c>
      <c r="Q50" s="8">
        <v>4598</v>
      </c>
      <c r="R50" s="8">
        <v>4905</v>
      </c>
      <c r="S50" s="21">
        <f>SUM(P50:R50)</f>
        <v>14195</v>
      </c>
      <c r="T50" s="21">
        <f>SUM(S50,O50)</f>
        <v>27065</v>
      </c>
      <c r="U50" s="21">
        <f>SUM(T50,K50)</f>
        <v>54185</v>
      </c>
    </row>
    <row r="51" spans="1:21" s="6" customFormat="1" ht="27" customHeight="1">
      <c r="A51" s="9"/>
      <c r="B51" s="15" t="s">
        <v>16</v>
      </c>
      <c r="C51" s="8">
        <v>4505</v>
      </c>
      <c r="D51" s="8">
        <v>4086</v>
      </c>
      <c r="E51" s="8">
        <v>4220</v>
      </c>
      <c r="F51" s="21">
        <f>SUM(C51:E51)</f>
        <v>12811</v>
      </c>
      <c r="G51" s="8">
        <v>4210</v>
      </c>
      <c r="H51" s="8">
        <v>4410</v>
      </c>
      <c r="I51" s="8">
        <v>4097</v>
      </c>
      <c r="J51" s="21">
        <f>SUM(G51:I51)</f>
        <v>12717</v>
      </c>
      <c r="K51" s="21">
        <f>SUM(F51+J51)</f>
        <v>25528</v>
      </c>
      <c r="L51" s="8">
        <v>4185</v>
      </c>
      <c r="M51" s="8">
        <v>4127</v>
      </c>
      <c r="N51" s="8">
        <v>3985</v>
      </c>
      <c r="O51" s="21">
        <f>SUM(L51:N51)</f>
        <v>12297</v>
      </c>
      <c r="P51" s="8">
        <v>4137</v>
      </c>
      <c r="Q51" s="8">
        <v>4138</v>
      </c>
      <c r="R51" s="8">
        <v>4006</v>
      </c>
      <c r="S51" s="21">
        <f>SUM(P51:R51)</f>
        <v>12281</v>
      </c>
      <c r="T51" s="21">
        <f>SUM(S51,O51)</f>
        <v>24578</v>
      </c>
      <c r="U51" s="21">
        <f>SUM(T51,K51)</f>
        <v>50106</v>
      </c>
    </row>
    <row r="52" spans="1:21" s="6" customFormat="1" ht="27" customHeight="1" thickBot="1">
      <c r="A52" s="42"/>
      <c r="B52" s="16" t="s">
        <v>11</v>
      </c>
      <c r="C52" s="11">
        <v>4440</v>
      </c>
      <c r="D52" s="11">
        <v>4269</v>
      </c>
      <c r="E52" s="11">
        <v>4419</v>
      </c>
      <c r="F52" s="37">
        <f>E52</f>
        <v>4419</v>
      </c>
      <c r="G52" s="11">
        <v>4758</v>
      </c>
      <c r="H52" s="11">
        <v>4758</v>
      </c>
      <c r="I52" s="11">
        <v>4933</v>
      </c>
      <c r="J52" s="22">
        <f>I52</f>
        <v>4933</v>
      </c>
      <c r="K52" s="22">
        <f>J52</f>
        <v>4933</v>
      </c>
      <c r="L52" s="11">
        <v>5187</v>
      </c>
      <c r="M52" s="11">
        <v>5043</v>
      </c>
      <c r="N52" s="11">
        <v>4812</v>
      </c>
      <c r="O52" s="22">
        <f>N52</f>
        <v>4812</v>
      </c>
      <c r="P52" s="11">
        <v>5032</v>
      </c>
      <c r="Q52" s="11">
        <v>4851</v>
      </c>
      <c r="R52" s="11">
        <v>4811</v>
      </c>
      <c r="S52" s="22">
        <f>R52</f>
        <v>4811</v>
      </c>
      <c r="T52" s="22">
        <f>S52</f>
        <v>4811</v>
      </c>
      <c r="U52" s="22">
        <f>T52</f>
        <v>4811</v>
      </c>
    </row>
    <row r="54" spans="1:21" ht="20.25" customHeight="1">
      <c r="A54" t="s">
        <v>43</v>
      </c>
      <c r="B54" t="s">
        <v>39</v>
      </c>
      <c r="C54" s="34">
        <f t="shared" ref="C54:D57" si="0">C5+C10+C15+C20+C25+C30+C39+C48</f>
        <v>183745</v>
      </c>
      <c r="D54" s="34">
        <f t="shared" si="0"/>
        <v>175906</v>
      </c>
      <c r="E54" s="34">
        <f>E5+E10+E15+E20+E25+E30+E39+E48</f>
        <v>208428</v>
      </c>
      <c r="F54" s="34">
        <f>SUM(C54:E54)</f>
        <v>568079</v>
      </c>
      <c r="G54" s="34">
        <f t="shared" ref="G54:H57" si="1">G5+G10+G15+G20+G25+G30+G39+G48</f>
        <v>211740</v>
      </c>
      <c r="H54" s="34">
        <f t="shared" si="1"/>
        <v>195919</v>
      </c>
      <c r="I54" s="34">
        <f>I5+I10+I15+I20+I25+I30+I39+I48</f>
        <v>200442</v>
      </c>
      <c r="J54" s="34">
        <f>SUM(G54:I54)</f>
        <v>608101</v>
      </c>
      <c r="K54" s="34">
        <f>SUM(F54+J54)</f>
        <v>1176180</v>
      </c>
      <c r="L54" s="34">
        <f t="shared" ref="L54:M57" si="2">L5+L10+L15+L20+L25+L30+L39+L48</f>
        <v>206909</v>
      </c>
      <c r="M54" s="34">
        <f t="shared" si="2"/>
        <v>177797</v>
      </c>
      <c r="N54" s="34">
        <f>N5+N10+N15+N20+N25+N30+N39+N48</f>
        <v>187664</v>
      </c>
      <c r="O54" s="34">
        <f>SUM(L54:N54)</f>
        <v>572370</v>
      </c>
      <c r="P54" s="34">
        <f t="shared" ref="P54:Q57" si="3">P5+P10+P15+P20+P25+P30+P39+P48</f>
        <v>201187</v>
      </c>
      <c r="Q54" s="34">
        <f t="shared" si="3"/>
        <v>197034</v>
      </c>
      <c r="R54" s="34">
        <f>R5+R10+R15+R20+R25+R30+R39+R48</f>
        <v>192842</v>
      </c>
      <c r="S54" s="34">
        <f>SUM(P54:R54)</f>
        <v>591063</v>
      </c>
      <c r="T54" s="34">
        <f>O54+S54</f>
        <v>1163433</v>
      </c>
      <c r="U54" s="34">
        <f>K54+T54</f>
        <v>2339613</v>
      </c>
    </row>
    <row r="55" spans="1:21" ht="20.25" customHeight="1">
      <c r="B55" t="s">
        <v>41</v>
      </c>
      <c r="C55" s="34">
        <f t="shared" si="0"/>
        <v>158974</v>
      </c>
      <c r="D55" s="34">
        <f t="shared" si="0"/>
        <v>151217</v>
      </c>
      <c r="E55" s="34">
        <f>E6+E11+E16+E21+E26+E31+E40+E49</f>
        <v>183039</v>
      </c>
      <c r="F55" s="34">
        <f>SUM(C55:E55)</f>
        <v>493230</v>
      </c>
      <c r="G55" s="34">
        <f t="shared" si="1"/>
        <v>179801</v>
      </c>
      <c r="H55" s="34">
        <f t="shared" si="1"/>
        <v>170963</v>
      </c>
      <c r="I55" s="34">
        <f>I6+I11+I16+I21+I26+I31+I40+I49</f>
        <v>176474</v>
      </c>
      <c r="J55" s="34">
        <f>SUM(G55:I55)</f>
        <v>527238</v>
      </c>
      <c r="K55" s="34">
        <f>SUM(F55+J55)</f>
        <v>1020468</v>
      </c>
      <c r="L55" s="34">
        <f t="shared" si="2"/>
        <v>180977</v>
      </c>
      <c r="M55" s="34">
        <f t="shared" si="2"/>
        <v>155808</v>
      </c>
      <c r="N55" s="34">
        <f>N6+N11+N16+N21+N26+N31+N40+N49</f>
        <v>162006</v>
      </c>
      <c r="O55" s="34">
        <f>SUM(L55:N55)</f>
        <v>498791</v>
      </c>
      <c r="P55" s="34">
        <f t="shared" si="3"/>
        <v>173896</v>
      </c>
      <c r="Q55" s="34">
        <f t="shared" si="3"/>
        <v>169579</v>
      </c>
      <c r="R55" s="34">
        <f>R6+R11+R16+R21+R26+R31+R40+R49</f>
        <v>168517</v>
      </c>
      <c r="S55" s="34">
        <f>SUM(P55:R55)</f>
        <v>511992</v>
      </c>
      <c r="T55" s="34">
        <f>O55+S55</f>
        <v>1010783</v>
      </c>
      <c r="U55" s="34">
        <f>K55+T55</f>
        <v>2031251</v>
      </c>
    </row>
    <row r="56" spans="1:21" ht="20.25" customHeight="1">
      <c r="B56" t="s">
        <v>40</v>
      </c>
      <c r="C56" s="34">
        <f t="shared" si="0"/>
        <v>99142</v>
      </c>
      <c r="D56" s="34">
        <f t="shared" si="0"/>
        <v>86428</v>
      </c>
      <c r="E56" s="34">
        <f>E7+E12+E17+E22+E27+E32+E41+E50</f>
        <v>111291</v>
      </c>
      <c r="F56" s="34">
        <f>SUM(C56:E56)</f>
        <v>296861</v>
      </c>
      <c r="G56" s="34">
        <f t="shared" si="1"/>
        <v>107862</v>
      </c>
      <c r="H56" s="34">
        <f t="shared" si="1"/>
        <v>99112</v>
      </c>
      <c r="I56" s="34">
        <f>I7+I12+I17+I22+I27+I32+I41+I50</f>
        <v>109346</v>
      </c>
      <c r="J56" s="34">
        <f>SUM(G56:I56)</f>
        <v>316320</v>
      </c>
      <c r="K56" s="34">
        <f>SUM(F56+J56)</f>
        <v>613181</v>
      </c>
      <c r="L56" s="34">
        <f t="shared" si="2"/>
        <v>109488</v>
      </c>
      <c r="M56" s="34">
        <f t="shared" si="2"/>
        <v>99783</v>
      </c>
      <c r="N56" s="34">
        <f>N7+N12+N17+N22+N27+N32+N41+N50</f>
        <v>95679</v>
      </c>
      <c r="O56" s="34">
        <f>SUM(L56:N56)</f>
        <v>304950</v>
      </c>
      <c r="P56" s="34">
        <f t="shared" si="3"/>
        <v>107283</v>
      </c>
      <c r="Q56" s="34">
        <f t="shared" si="3"/>
        <v>104671</v>
      </c>
      <c r="R56" s="34">
        <f>R7+R12+R17+R22+R27+R32+R41+R50</f>
        <v>100483</v>
      </c>
      <c r="S56" s="34">
        <f>SUM(P56:R56)</f>
        <v>312437</v>
      </c>
      <c r="T56" s="34">
        <f>O56+S56</f>
        <v>617387</v>
      </c>
      <c r="U56" s="34">
        <f>K56+T56</f>
        <v>1230568</v>
      </c>
    </row>
    <row r="57" spans="1:21" ht="20.25" customHeight="1">
      <c r="B57" t="s">
        <v>42</v>
      </c>
      <c r="C57" s="34">
        <f t="shared" si="0"/>
        <v>59832</v>
      </c>
      <c r="D57" s="34">
        <f t="shared" si="0"/>
        <v>64789</v>
      </c>
      <c r="E57" s="34">
        <f>E8+E13+E18+E23+E28+E33+E42+E51</f>
        <v>71748</v>
      </c>
      <c r="F57" s="34">
        <f>SUM(C57:E57)</f>
        <v>196369</v>
      </c>
      <c r="G57" s="34">
        <f t="shared" si="1"/>
        <v>71939</v>
      </c>
      <c r="H57" s="34">
        <f t="shared" si="1"/>
        <v>71851</v>
      </c>
      <c r="I57" s="34">
        <f>I8+I13+I18+I23+I28+I33+I42+I51</f>
        <v>67128</v>
      </c>
      <c r="J57" s="34">
        <f>SUM(G57:I57)</f>
        <v>210918</v>
      </c>
      <c r="K57" s="34">
        <f>SUM(F57+J57)</f>
        <v>407287</v>
      </c>
      <c r="L57" s="34">
        <f t="shared" si="2"/>
        <v>71489</v>
      </c>
      <c r="M57" s="34">
        <f t="shared" si="2"/>
        <v>56025</v>
      </c>
      <c r="N57" s="34">
        <f>N8+N13+N18+N23+N28+N33+N42+N51</f>
        <v>66327</v>
      </c>
      <c r="O57" s="34">
        <f>SUM(L57:N57)</f>
        <v>193841</v>
      </c>
      <c r="P57" s="34">
        <f t="shared" si="3"/>
        <v>66613</v>
      </c>
      <c r="Q57" s="34">
        <f t="shared" si="3"/>
        <v>64908</v>
      </c>
      <c r="R57" s="34">
        <f>R8+R13+R18+R23+R28+R33+R42+R51</f>
        <v>68034</v>
      </c>
      <c r="S57" s="34">
        <f>SUM(P57:R57)</f>
        <v>199555</v>
      </c>
      <c r="T57" s="34">
        <f>O57+S57</f>
        <v>393396</v>
      </c>
      <c r="U57" s="34">
        <f>K57+T57</f>
        <v>800683</v>
      </c>
    </row>
    <row r="58" spans="1:21" ht="20.25" customHeight="1">
      <c r="C58" s="34"/>
      <c r="D58" s="34"/>
      <c r="E58" s="34"/>
      <c r="F58" s="34"/>
      <c r="G58" s="34"/>
      <c r="H58" s="34"/>
      <c r="I58" s="34"/>
      <c r="J58" s="34"/>
      <c r="K58" s="34"/>
    </row>
    <row r="59" spans="1:21" ht="20.25" customHeight="1">
      <c r="A59" t="s">
        <v>90</v>
      </c>
      <c r="B59" t="s">
        <v>91</v>
      </c>
      <c r="C59" s="59">
        <f>(C54/'10년'!C54-1)*100</f>
        <v>0</v>
      </c>
      <c r="D59" s="59">
        <f>(D54/'09년'!D54-1)*100</f>
        <v>15.574039762946601</v>
      </c>
      <c r="E59" s="59">
        <f>(E54/'09년'!E54-1)*100</f>
        <v>17.062157046655702</v>
      </c>
      <c r="F59" s="59">
        <f>(F54/'09년'!F54-1)*100</f>
        <v>23.207771420639634</v>
      </c>
      <c r="G59" s="59">
        <f>(G54/'09년'!G54-1)*100</f>
        <v>11.750300829656535</v>
      </c>
      <c r="H59" s="59">
        <f>(H54/'09년'!H54-1)*100</f>
        <v>4.7124028604718315</v>
      </c>
      <c r="I59" s="59">
        <f>(I54/'09년'!I54-1)*100</f>
        <v>1.750823633327081</v>
      </c>
      <c r="J59" s="59">
        <f>(J54/'09년'!J54-1)*100</f>
        <v>6.0201788444673721</v>
      </c>
      <c r="K59" s="59">
        <f>(K54/'09년'!K54-1)*100</f>
        <v>13.679571253908351</v>
      </c>
      <c r="L59" s="59">
        <f>(L54/'09년'!L54-1)*100</f>
        <v>3.4255408485623917</v>
      </c>
      <c r="M59" s="59">
        <f>(M54/'09년'!M54-1)*100</f>
        <v>-1.9321566464423623</v>
      </c>
      <c r="N59" s="59">
        <f>(N54/'09년'!N54-1)*100</f>
        <v>-5.5387499467429713E-2</v>
      </c>
      <c r="O59" s="59">
        <f>(O54/'09년'!O54-1)*100</f>
        <v>0.57035022244713574</v>
      </c>
      <c r="P59" s="59">
        <f>(P54/'09년'!P54-1)*100</f>
        <v>13.566162773631984</v>
      </c>
      <c r="Q59" s="59">
        <f>(Q54/'09년'!Q54-1)*100</f>
        <v>4.7986298746888423</v>
      </c>
      <c r="R59" s="59">
        <f>(R54/'09년'!R54-1)*100</f>
        <v>7.4580124597398934</v>
      </c>
      <c r="S59" s="59">
        <f>(S54/'09년'!S54-1)*100</f>
        <v>8.5268001410147232</v>
      </c>
      <c r="T59" s="59">
        <f>(T54/'09년'!T54-1)*100</f>
        <v>4.4610630052758893</v>
      </c>
      <c r="U59" s="59">
        <f>(U54/'09년'!U54-1)*100</f>
        <v>8.9006061740100719</v>
      </c>
    </row>
    <row r="60" spans="1:21" ht="20.25" customHeight="1">
      <c r="B60" t="s">
        <v>41</v>
      </c>
      <c r="C60" s="59">
        <f>(C55/'09년'!C55-1)*100</f>
        <v>37.582649634783813</v>
      </c>
      <c r="D60" s="59">
        <f>(D55/'09년'!D55-1)*100</f>
        <v>12.2879059026205</v>
      </c>
      <c r="E60" s="59">
        <f>(E55/'09년'!E55-1)*100</f>
        <v>20.161888568671337</v>
      </c>
      <c r="F60" s="59">
        <f>(F55/'09년'!F55-1)*100</f>
        <v>22.528220517508647</v>
      </c>
      <c r="G60" s="59">
        <f>(G55/'09년'!G55-1)*100</f>
        <v>9.485882001912028</v>
      </c>
      <c r="H60" s="59">
        <f>(H55/'09년'!H55-1)*100</f>
        <v>4.8852760736196377</v>
      </c>
      <c r="I60" s="59">
        <f>(I55/'09년'!I55-1)*100</f>
        <v>1.0333831418282591</v>
      </c>
      <c r="J60" s="59">
        <f>(J55/'09년'!J55-1)*100</f>
        <v>5.0500904577080341</v>
      </c>
      <c r="K60" s="59">
        <f>(K55/'09년'!K55-1)*100</f>
        <v>12.829210690419224</v>
      </c>
      <c r="L60" s="59">
        <f>(L55/'09년'!L55-1)*100</f>
        <v>2.5871109271992321</v>
      </c>
      <c r="M60" s="59">
        <f>(M55/'09년'!M55-1)*100</f>
        <v>-3.4545150356605103</v>
      </c>
      <c r="N60" s="59">
        <f>(N55/'09년'!N55-1)*100</f>
        <v>-1.2272968375614979</v>
      </c>
      <c r="O60" s="59">
        <f>(O55/'09년'!O55-1)*100</f>
        <v>-0.60261251656487103</v>
      </c>
      <c r="P60" s="59">
        <f>(P55/'09년'!P55-1)*100</f>
        <v>12.228618633347965</v>
      </c>
      <c r="Q60" s="59">
        <f>(Q55/'09년'!Q55-1)*100</f>
        <v>1.3295170715967419</v>
      </c>
      <c r="R60" s="59">
        <f>(R55/'09년'!R55-1)*100</f>
        <v>6.2870153706425125</v>
      </c>
      <c r="S60" s="59">
        <f>(S55/'09년'!S55-1)*100</f>
        <v>6.4762265233929028</v>
      </c>
      <c r="T60" s="59">
        <f>(T55/'09년'!T55-1)*100</f>
        <v>2.8612977349373958</v>
      </c>
      <c r="U60" s="59">
        <f>(U55/'09년'!U55-1)*100</f>
        <v>7.6386438040974891</v>
      </c>
    </row>
    <row r="61" spans="1:21" ht="20.25" customHeight="1">
      <c r="B61" t="s">
        <v>40</v>
      </c>
      <c r="C61" s="59">
        <f>(C56/'09년'!C56-1)*100</f>
        <v>42.862083375362033</v>
      </c>
      <c r="D61" s="59">
        <f>(D56/'09년'!D56-1)*100</f>
        <v>-1.8878205492047995</v>
      </c>
      <c r="E61" s="59">
        <f>(E56/'09년'!E56-1)*100</f>
        <v>12.914713581299075</v>
      </c>
      <c r="F61" s="59">
        <f>(F56/'09년'!F56-1)*100</f>
        <v>15.938683850810387</v>
      </c>
      <c r="G61" s="59">
        <f>(G56/'09년'!G56-1)*100</f>
        <v>4.8170642825907439</v>
      </c>
      <c r="H61" s="59">
        <f>(H56/'09년'!H56-1)*100</f>
        <v>1.5668712788088124</v>
      </c>
      <c r="I61" s="59">
        <f>(I56/'09년'!I56-1)*100</f>
        <v>3.0069521638374397</v>
      </c>
      <c r="J61" s="59">
        <f>(J56/'09년'!J56-1)*100</f>
        <v>3.1561234273191463</v>
      </c>
      <c r="K61" s="59">
        <f>(K56/'09년'!K56-1)*100</f>
        <v>8.9727595203059618</v>
      </c>
      <c r="L61" s="59">
        <f>(L56/'09년'!L56-1)*100</f>
        <v>7.0379024137492863</v>
      </c>
      <c r="M61" s="59">
        <f>(M56/'09년'!M56-1)*100</f>
        <v>7.6884058753062368</v>
      </c>
      <c r="N61" s="59">
        <f>(N56/'09년'!N56-1)*100</f>
        <v>0.61306469252124796</v>
      </c>
      <c r="O61" s="59">
        <f>(O56/'09년'!O56-1)*100</f>
        <v>5.1392202562369871</v>
      </c>
      <c r="P61" s="59">
        <f>(P56/'09년'!P56-1)*100</f>
        <v>18.387773118516893</v>
      </c>
      <c r="Q61" s="59">
        <f>(Q56/'09년'!Q56-1)*100</f>
        <v>3.1241379310344763</v>
      </c>
      <c r="R61" s="59">
        <f>(R56/'09년'!R56-1)*100</f>
        <v>6.2446472186683977</v>
      </c>
      <c r="S61" s="59">
        <f>(S56/'09년'!S56-1)*100</f>
        <v>8.9781197570954596</v>
      </c>
      <c r="T61" s="59">
        <f>(T56/'09년'!T56-1)*100</f>
        <v>7.0475308674084136</v>
      </c>
      <c r="U61" s="59">
        <f>(U56/'09년'!U56-1)*100</f>
        <v>7.9982763356862607</v>
      </c>
    </row>
    <row r="62" spans="1:21" ht="20.25" customHeight="1">
      <c r="B62" t="s">
        <v>42</v>
      </c>
      <c r="C62" s="59">
        <f>(C57/'09년'!C57-1)*100</f>
        <v>29.643994713007295</v>
      </c>
      <c r="D62" s="59">
        <f>(D57/'09년'!D57-1)*100</f>
        <v>39.09785735755078</v>
      </c>
      <c r="E62" s="59">
        <f>(E57/'09년'!E57-1)*100</f>
        <v>33.447410025109271</v>
      </c>
      <c r="F62" s="59">
        <f>(F57/'09년'!F57-1)*100</f>
        <v>34.045762966401362</v>
      </c>
      <c r="G62" s="59">
        <f>(G57/'09년'!G57-1)*100</f>
        <v>17.321178120617109</v>
      </c>
      <c r="H62" s="59">
        <f>(H57/'09년'!H57-1)*100</f>
        <v>9.8353638962349166</v>
      </c>
      <c r="I62" s="59">
        <f>(I57/'09년'!I57-1)*100</f>
        <v>-2.0243742246223495</v>
      </c>
      <c r="J62" s="59">
        <f>(J57/'09년'!J57-1)*100</f>
        <v>8.0245838668373981</v>
      </c>
      <c r="K62" s="59">
        <f>(K57/'09년'!K57-1)*100</f>
        <v>19.178976075658973</v>
      </c>
      <c r="L62" s="59">
        <f>(L57/'09년'!L57-1)*100</f>
        <v>-3.6977665220788269</v>
      </c>
      <c r="M62" s="59">
        <f>(M57/'09년'!M57-1)*100</f>
        <v>-18.478260869565222</v>
      </c>
      <c r="N62" s="59">
        <f>(N57/'09년'!N57-1)*100</f>
        <v>-3.766522060850519</v>
      </c>
      <c r="O62" s="59">
        <f>(O57/'09년'!O57-1)*100</f>
        <v>-8.5142131668247689</v>
      </c>
      <c r="P62" s="59">
        <f>(P57/'09년'!P57-1)*100</f>
        <v>3.5521079467727867</v>
      </c>
      <c r="Q62" s="59">
        <f>(Q57/'09년'!Q57-1)*100</f>
        <v>-1.4365110699426031</v>
      </c>
      <c r="R62" s="59">
        <f>(R57/'09년'!R57-1)*100</f>
        <v>6.3496529731757567</v>
      </c>
      <c r="S62" s="59">
        <f>(S57/'09년'!S57-1)*100</f>
        <v>2.7818123757429758</v>
      </c>
      <c r="T62" s="59">
        <f>(T57/'09년'!T57-1)*100</f>
        <v>-3.1127858435849087</v>
      </c>
      <c r="U62" s="59">
        <f>(U57/'09년'!U57-1)*100</f>
        <v>7.0748175597335594</v>
      </c>
    </row>
    <row r="63" spans="1:21" ht="20.25" customHeight="1">
      <c r="C63" s="34"/>
      <c r="D63" s="34"/>
      <c r="E63" s="34"/>
      <c r="F63" s="34"/>
      <c r="G63" s="34"/>
      <c r="H63" s="34"/>
      <c r="I63" s="34"/>
      <c r="J63" s="34"/>
      <c r="K63" s="34"/>
    </row>
    <row r="64" spans="1:21" ht="20.25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3:19" ht="20.25" customHeight="1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3:19" ht="20.25" customHeight="1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3:19" ht="20.25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9" spans="3:19" ht="20.25" customHeight="1">
      <c r="J69" s="49"/>
      <c r="O69" s="49"/>
      <c r="S69" s="49"/>
    </row>
    <row r="70" spans="3:19" ht="20.25" customHeight="1">
      <c r="J70" s="49"/>
      <c r="O70" s="49"/>
      <c r="S70" s="49"/>
    </row>
    <row r="71" spans="3:19" ht="20.25" customHeight="1">
      <c r="J71" s="49"/>
      <c r="O71" s="49"/>
      <c r="S71" s="49"/>
    </row>
    <row r="72" spans="3:19" ht="20.25" customHeight="1">
      <c r="J72" s="49"/>
      <c r="O72" s="49"/>
      <c r="S72" s="49"/>
    </row>
  </sheetData>
  <mergeCells count="1">
    <mergeCell ref="A2:U2"/>
  </mergeCells>
  <phoneticPr fontId="8" type="noConversion"/>
  <pageMargins left="0.47244094488188981" right="0.23622047244094491" top="0.39370078740157483" bottom="0.31496062992125984" header="0.27559055118110237" footer="0.19685039370078741"/>
  <pageSetup paperSize="9" scale="5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zoomScale="80" zoomScaleNormal="80" workbookViewId="0">
      <pane xSplit="2" ySplit="4" topLeftCell="C48" activePane="bottomRight" state="frozen"/>
      <selection pane="topRight" activeCell="C1" sqref="C1"/>
      <selection pane="bottomLeft" activeCell="A5" sqref="A5"/>
      <selection pane="bottomRight" activeCell="J56" sqref="J56"/>
    </sheetView>
  </sheetViews>
  <sheetFormatPr defaultRowHeight="20.25" customHeight="1"/>
  <cols>
    <col min="1" max="1" width="11.21875" style="6" customWidth="1"/>
    <col min="2" max="2" width="10.33203125" style="6" customWidth="1"/>
    <col min="3" max="3" width="11" style="6" customWidth="1"/>
    <col min="4" max="4" width="11.5546875" style="6" customWidth="1"/>
    <col min="5" max="5" width="11.21875" style="6" customWidth="1"/>
    <col min="6" max="6" width="11.44140625" style="6" customWidth="1"/>
    <col min="7" max="7" width="10.109375" style="6" customWidth="1"/>
    <col min="8" max="8" width="9.77734375" style="6" customWidth="1"/>
    <col min="9" max="9" width="9" style="6" customWidth="1"/>
    <col min="10" max="10" width="10.6640625" style="6" customWidth="1"/>
    <col min="11" max="11" width="11.88671875" style="6" customWidth="1"/>
    <col min="12" max="12" width="10.33203125" style="6" bestFit="1" customWidth="1"/>
    <col min="13" max="13" width="9.33203125" style="6" bestFit="1" customWidth="1"/>
    <col min="14" max="14" width="9" style="6" bestFit="1" customWidth="1"/>
    <col min="15" max="15" width="11.77734375" style="6" customWidth="1"/>
    <col min="16" max="16" width="9.33203125" style="6" bestFit="1" customWidth="1"/>
    <col min="17" max="18" width="8.88671875" style="6"/>
    <col min="19" max="19" width="10.6640625" style="6" customWidth="1"/>
    <col min="20" max="20" width="11.21875" style="6" customWidth="1"/>
    <col min="21" max="21" width="12" style="6" customWidth="1"/>
    <col min="22" max="16384" width="8.88671875" style="6"/>
  </cols>
  <sheetData>
    <row r="1" spans="1:21" ht="14.25" customHeight="1">
      <c r="F1" s="55"/>
      <c r="J1" s="55"/>
      <c r="K1" s="55"/>
      <c r="O1" s="55"/>
      <c r="S1" s="55"/>
      <c r="T1" s="55"/>
      <c r="U1" s="55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55"/>
      <c r="J3" s="55"/>
      <c r="K3" s="55"/>
      <c r="O3" s="55"/>
      <c r="S3" s="55"/>
      <c r="T3" s="55" t="s">
        <v>25</v>
      </c>
      <c r="U3" s="55"/>
    </row>
    <row r="4" spans="1:21" ht="30.75" customHeight="1" thickBot="1">
      <c r="A4" s="3" t="s">
        <v>1</v>
      </c>
      <c r="B4" s="4" t="s">
        <v>2</v>
      </c>
      <c r="C4" s="5" t="s">
        <v>77</v>
      </c>
      <c r="D4" s="5" t="s">
        <v>78</v>
      </c>
      <c r="E4" s="5" t="s">
        <v>79</v>
      </c>
      <c r="F4" s="20" t="s">
        <v>3</v>
      </c>
      <c r="G4" s="5" t="s">
        <v>80</v>
      </c>
      <c r="H4" s="5" t="s">
        <v>87</v>
      </c>
      <c r="I4" s="5" t="s">
        <v>88</v>
      </c>
      <c r="J4" s="20" t="s">
        <v>4</v>
      </c>
      <c r="K4" s="20" t="s">
        <v>5</v>
      </c>
      <c r="L4" s="5" t="s">
        <v>81</v>
      </c>
      <c r="M4" s="5" t="s">
        <v>82</v>
      </c>
      <c r="N4" s="5" t="s">
        <v>83</v>
      </c>
      <c r="O4" s="20" t="s">
        <v>6</v>
      </c>
      <c r="P4" s="5" t="s">
        <v>84</v>
      </c>
      <c r="Q4" s="5" t="s">
        <v>85</v>
      </c>
      <c r="R4" s="5" t="s">
        <v>86</v>
      </c>
      <c r="S4" s="20" t="s">
        <v>7</v>
      </c>
      <c r="T4" s="20" t="s">
        <v>8</v>
      </c>
      <c r="U4" s="20" t="s">
        <v>89</v>
      </c>
    </row>
    <row r="5" spans="1:21" ht="27" customHeight="1" thickTop="1">
      <c r="A5" s="7" t="s">
        <v>17</v>
      </c>
      <c r="B5" s="14" t="s">
        <v>9</v>
      </c>
      <c r="C5" s="8">
        <v>60160</v>
      </c>
      <c r="D5" s="8">
        <v>52478</v>
      </c>
      <c r="E5" s="8">
        <v>58806</v>
      </c>
      <c r="F5" s="21">
        <f>SUM(C5:E5)</f>
        <v>171444</v>
      </c>
      <c r="G5" s="8">
        <v>59970</v>
      </c>
      <c r="H5" s="8">
        <v>58345</v>
      </c>
      <c r="I5" s="8">
        <v>59933</v>
      </c>
      <c r="J5" s="21">
        <f>SUM(G5:I5)</f>
        <v>178248</v>
      </c>
      <c r="K5" s="21">
        <f>SUM(J5,F5)</f>
        <v>349692</v>
      </c>
      <c r="L5" s="8">
        <v>61933</v>
      </c>
      <c r="M5" s="8">
        <v>53896</v>
      </c>
      <c r="N5" s="8">
        <v>53937</v>
      </c>
      <c r="O5" s="21">
        <f>SUM(L5:N5)</f>
        <v>169766</v>
      </c>
      <c r="P5" s="8">
        <v>52687</v>
      </c>
      <c r="Q5" s="8">
        <v>54610</v>
      </c>
      <c r="R5" s="8">
        <v>52122</v>
      </c>
      <c r="S5" s="21">
        <f>SUM(P5:R5)</f>
        <v>159419</v>
      </c>
      <c r="T5" s="21">
        <f>SUM(S5,O5)</f>
        <v>329185</v>
      </c>
      <c r="U5" s="21">
        <f>SUM(T5,K5)</f>
        <v>678877</v>
      </c>
    </row>
    <row r="6" spans="1:21" ht="27" customHeight="1">
      <c r="A6" s="9"/>
      <c r="B6" s="24" t="s">
        <v>10</v>
      </c>
      <c r="C6" s="25">
        <v>37324</v>
      </c>
      <c r="D6" s="25">
        <v>33563</v>
      </c>
      <c r="E6" s="25">
        <v>38087</v>
      </c>
      <c r="F6" s="36">
        <f>SUM(C6:E6)</f>
        <v>108974</v>
      </c>
      <c r="G6" s="25">
        <v>37287</v>
      </c>
      <c r="H6" s="25">
        <v>38443</v>
      </c>
      <c r="I6" s="25">
        <v>37246</v>
      </c>
      <c r="J6" s="51">
        <f>SUM(G6:I6)</f>
        <v>112976</v>
      </c>
      <c r="K6" s="36">
        <f>SUM(K7:K8)</f>
        <v>221950</v>
      </c>
      <c r="L6" s="25">
        <v>39676</v>
      </c>
      <c r="M6" s="25">
        <v>35512</v>
      </c>
      <c r="N6" s="25">
        <v>34706</v>
      </c>
      <c r="O6" s="51">
        <f>SUM(L6:N6)</f>
        <v>109894</v>
      </c>
      <c r="P6" s="25">
        <v>34259</v>
      </c>
      <c r="Q6" s="25">
        <v>36462</v>
      </c>
      <c r="R6" s="25">
        <v>33082</v>
      </c>
      <c r="S6" s="51">
        <f>SUM(P6:R6)</f>
        <v>103803</v>
      </c>
      <c r="T6" s="51">
        <f>SUM(S6,O6)</f>
        <v>213697</v>
      </c>
      <c r="U6" s="51">
        <f>SUM(T6,K6)</f>
        <v>435647</v>
      </c>
    </row>
    <row r="7" spans="1:21" ht="27" customHeight="1">
      <c r="A7" s="9"/>
      <c r="B7" s="15" t="s">
        <v>15</v>
      </c>
      <c r="C7" s="8">
        <v>25596</v>
      </c>
      <c r="D7" s="8">
        <v>23108</v>
      </c>
      <c r="E7" s="8">
        <v>27107</v>
      </c>
      <c r="F7" s="21">
        <f>SUM(C7:E7)</f>
        <v>75811</v>
      </c>
      <c r="G7" s="8">
        <v>26184</v>
      </c>
      <c r="H7" s="8">
        <v>27059</v>
      </c>
      <c r="I7" s="8">
        <v>26894</v>
      </c>
      <c r="J7" s="21">
        <f>SUM(G7:I7)</f>
        <v>80137</v>
      </c>
      <c r="K7" s="21">
        <f>SUM(F7+J7)</f>
        <v>155948</v>
      </c>
      <c r="L7" s="8">
        <v>27215</v>
      </c>
      <c r="M7" s="8">
        <v>25326</v>
      </c>
      <c r="N7" s="8">
        <v>25812</v>
      </c>
      <c r="O7" s="21">
        <f>SUM(L7:N7)</f>
        <v>78353</v>
      </c>
      <c r="P7" s="8">
        <v>25875</v>
      </c>
      <c r="Q7" s="8">
        <v>27691</v>
      </c>
      <c r="R7" s="8">
        <v>25696</v>
      </c>
      <c r="S7" s="21">
        <f>SUM(P7:R7)</f>
        <v>79262</v>
      </c>
      <c r="T7" s="52">
        <f>SUM(S7,O7)</f>
        <v>157615</v>
      </c>
      <c r="U7" s="52">
        <f>SUM(T7,K7)</f>
        <v>313563</v>
      </c>
    </row>
    <row r="8" spans="1:21" ht="27" customHeight="1">
      <c r="A8" s="9"/>
      <c r="B8" s="15" t="s">
        <v>16</v>
      </c>
      <c r="C8" s="8">
        <v>11728</v>
      </c>
      <c r="D8" s="8">
        <v>10455</v>
      </c>
      <c r="E8" s="8">
        <v>10980</v>
      </c>
      <c r="F8" s="21">
        <f>SUM(C8:E8)</f>
        <v>33163</v>
      </c>
      <c r="G8" s="8">
        <v>11103</v>
      </c>
      <c r="H8" s="8">
        <v>11384</v>
      </c>
      <c r="I8" s="8">
        <v>10352</v>
      </c>
      <c r="J8" s="21">
        <f>SUM(G8:I8)</f>
        <v>32839</v>
      </c>
      <c r="K8" s="21">
        <f>SUM(F8+J8)</f>
        <v>66002</v>
      </c>
      <c r="L8" s="8">
        <v>12461</v>
      </c>
      <c r="M8" s="8">
        <v>10186</v>
      </c>
      <c r="N8" s="8">
        <v>8894</v>
      </c>
      <c r="O8" s="21">
        <f>SUM(L8:N8)</f>
        <v>31541</v>
      </c>
      <c r="P8" s="8">
        <v>8384</v>
      </c>
      <c r="Q8" s="8">
        <v>8771</v>
      </c>
      <c r="R8" s="8">
        <v>7386</v>
      </c>
      <c r="S8" s="21">
        <f>SUM(P8:R8)</f>
        <v>24541</v>
      </c>
      <c r="T8" s="52">
        <f>SUM(S8,O8)</f>
        <v>56082</v>
      </c>
      <c r="U8" s="52">
        <f>SUM(T8,K8)</f>
        <v>122084</v>
      </c>
    </row>
    <row r="9" spans="1:21" ht="27" customHeight="1" thickBot="1">
      <c r="A9" s="10"/>
      <c r="B9" s="16" t="s">
        <v>11</v>
      </c>
      <c r="C9" s="11">
        <v>6542</v>
      </c>
      <c r="D9" s="11">
        <v>6781</v>
      </c>
      <c r="E9" s="11">
        <v>5890</v>
      </c>
      <c r="F9" s="37">
        <f>E9</f>
        <v>5890</v>
      </c>
      <c r="G9" s="11">
        <v>6302</v>
      </c>
      <c r="H9" s="11">
        <v>6653</v>
      </c>
      <c r="I9" s="11">
        <v>7165</v>
      </c>
      <c r="J9" s="22">
        <f>I9</f>
        <v>7165</v>
      </c>
      <c r="K9" s="22">
        <f>J9</f>
        <v>7165</v>
      </c>
      <c r="L9" s="11">
        <v>8901</v>
      </c>
      <c r="M9" s="11">
        <v>8399</v>
      </c>
      <c r="N9" s="11">
        <v>7746</v>
      </c>
      <c r="O9" s="22">
        <f>N9</f>
        <v>7746</v>
      </c>
      <c r="P9" s="11">
        <v>7252</v>
      </c>
      <c r="Q9" s="11">
        <v>6581</v>
      </c>
      <c r="R9" s="11">
        <v>7095</v>
      </c>
      <c r="S9" s="22">
        <f>R9</f>
        <v>7095</v>
      </c>
      <c r="T9" s="22">
        <f>S9</f>
        <v>7095</v>
      </c>
      <c r="U9" s="37">
        <f>T9</f>
        <v>7095</v>
      </c>
    </row>
    <row r="10" spans="1:21" ht="27" customHeight="1" thickTop="1">
      <c r="A10" s="44" t="s">
        <v>19</v>
      </c>
      <c r="B10" s="45" t="s">
        <v>9</v>
      </c>
      <c r="C10" s="46">
        <v>17385</v>
      </c>
      <c r="D10" s="46">
        <v>16587</v>
      </c>
      <c r="E10" s="46">
        <v>18272</v>
      </c>
      <c r="F10" s="21">
        <f>SUM(C10:E10)</f>
        <v>52244</v>
      </c>
      <c r="G10" s="46">
        <v>18850</v>
      </c>
      <c r="H10" s="46">
        <v>18516</v>
      </c>
      <c r="I10" s="46">
        <v>17428</v>
      </c>
      <c r="J10" s="47">
        <f>SUM(G10:I10)</f>
        <v>54794</v>
      </c>
      <c r="K10" s="47">
        <f>SUM(J10,F10)</f>
        <v>107038</v>
      </c>
      <c r="L10" s="46">
        <v>17874</v>
      </c>
      <c r="M10" s="46">
        <v>15759</v>
      </c>
      <c r="N10" s="46">
        <v>16200</v>
      </c>
      <c r="O10" s="47">
        <f>SUM(L10:N10)</f>
        <v>49833</v>
      </c>
      <c r="P10" s="46">
        <v>16214</v>
      </c>
      <c r="Q10" s="46">
        <v>16634</v>
      </c>
      <c r="R10" s="46">
        <v>15353</v>
      </c>
      <c r="S10" s="47">
        <f>SUM(P10:R10)</f>
        <v>48201</v>
      </c>
      <c r="T10" s="47">
        <f>SUM(S10,O10)</f>
        <v>98034</v>
      </c>
      <c r="U10" s="47">
        <f>SUM(T10,K10)</f>
        <v>205072</v>
      </c>
    </row>
    <row r="11" spans="1:21" ht="27" customHeight="1">
      <c r="A11" s="9"/>
      <c r="B11" s="24" t="s">
        <v>10</v>
      </c>
      <c r="C11" s="25">
        <v>14775</v>
      </c>
      <c r="D11" s="25">
        <v>13807</v>
      </c>
      <c r="E11" s="25">
        <v>15916</v>
      </c>
      <c r="F11" s="36">
        <f>SUM(C11:E11)</f>
        <v>44498</v>
      </c>
      <c r="G11" s="25">
        <v>16024</v>
      </c>
      <c r="H11" s="25">
        <v>15426</v>
      </c>
      <c r="I11" s="25">
        <v>16046</v>
      </c>
      <c r="J11" s="53">
        <f>SUM(G11:I11)</f>
        <v>47496</v>
      </c>
      <c r="K11" s="36">
        <f>SUM(K12:K13)</f>
        <v>91994</v>
      </c>
      <c r="L11" s="25">
        <v>16332</v>
      </c>
      <c r="M11" s="25">
        <v>13580</v>
      </c>
      <c r="N11" s="25">
        <v>14421</v>
      </c>
      <c r="O11" s="53">
        <f>SUM(L11:N11)</f>
        <v>44333</v>
      </c>
      <c r="P11" s="25">
        <v>13674</v>
      </c>
      <c r="Q11" s="25">
        <v>14166</v>
      </c>
      <c r="R11" s="25">
        <v>14153</v>
      </c>
      <c r="S11" s="36">
        <f>SUM(S12:S13)</f>
        <v>41993</v>
      </c>
      <c r="T11" s="53">
        <f>SUM(S11,O11)</f>
        <v>86326</v>
      </c>
      <c r="U11" s="53">
        <f>SUM(T11,K11)</f>
        <v>178320</v>
      </c>
    </row>
    <row r="12" spans="1:21" ht="27" customHeight="1">
      <c r="A12" s="9"/>
      <c r="B12" s="15" t="s">
        <v>15</v>
      </c>
      <c r="C12" s="8">
        <v>9559</v>
      </c>
      <c r="D12" s="8">
        <v>8893</v>
      </c>
      <c r="E12" s="8">
        <v>9900</v>
      </c>
      <c r="F12" s="21">
        <f>SUM(C12:E12)</f>
        <v>28352</v>
      </c>
      <c r="G12" s="8">
        <v>9552</v>
      </c>
      <c r="H12" s="8">
        <v>9565</v>
      </c>
      <c r="I12" s="8">
        <v>9909</v>
      </c>
      <c r="J12" s="39">
        <f>SUM(G12:I12)</f>
        <v>29026</v>
      </c>
      <c r="K12" s="21">
        <f>SUM(F12+J12)</f>
        <v>57378</v>
      </c>
      <c r="L12" s="8">
        <v>10751</v>
      </c>
      <c r="M12" s="8">
        <v>8106</v>
      </c>
      <c r="N12" s="8">
        <v>8441</v>
      </c>
      <c r="O12" s="39">
        <f>SUM(L12:N12)</f>
        <v>27298</v>
      </c>
      <c r="P12" s="8">
        <v>8478</v>
      </c>
      <c r="Q12" s="8">
        <v>9516</v>
      </c>
      <c r="R12" s="8">
        <v>10384</v>
      </c>
      <c r="S12" s="21">
        <f>SUM(P12:R12)</f>
        <v>28378</v>
      </c>
      <c r="T12" s="39">
        <f>SUM(S12,O12)</f>
        <v>55676</v>
      </c>
      <c r="U12" s="39">
        <f>SUM(T12,K12)</f>
        <v>113054</v>
      </c>
    </row>
    <row r="13" spans="1:21" ht="27" customHeight="1">
      <c r="A13" s="9"/>
      <c r="B13" s="15" t="s">
        <v>16</v>
      </c>
      <c r="C13" s="8">
        <v>5216</v>
      </c>
      <c r="D13" s="8">
        <v>4914</v>
      </c>
      <c r="E13" s="8">
        <v>6016</v>
      </c>
      <c r="F13" s="21">
        <f>SUM(C13:E13)</f>
        <v>16146</v>
      </c>
      <c r="G13" s="8">
        <v>6472</v>
      </c>
      <c r="H13" s="8">
        <v>5861</v>
      </c>
      <c r="I13" s="8">
        <v>6137</v>
      </c>
      <c r="J13" s="39">
        <f>SUM(G13:I13)</f>
        <v>18470</v>
      </c>
      <c r="K13" s="21">
        <f>SUM(F13+J13)</f>
        <v>34616</v>
      </c>
      <c r="L13" s="8">
        <v>5581</v>
      </c>
      <c r="M13" s="8">
        <v>5474</v>
      </c>
      <c r="N13" s="8">
        <v>5980</v>
      </c>
      <c r="O13" s="21">
        <f>SUM(L13:N13)</f>
        <v>17035</v>
      </c>
      <c r="P13" s="8">
        <v>5196</v>
      </c>
      <c r="Q13" s="8">
        <v>4650</v>
      </c>
      <c r="R13" s="8">
        <v>3769</v>
      </c>
      <c r="S13" s="21">
        <f>SUM(P13:R13)</f>
        <v>13615</v>
      </c>
      <c r="T13" s="21">
        <f>SUM(S13,O13)</f>
        <v>30650</v>
      </c>
      <c r="U13" s="21">
        <f>SUM(T13,K13)</f>
        <v>65266</v>
      </c>
    </row>
    <row r="14" spans="1:21" ht="27" customHeight="1" thickBot="1">
      <c r="A14" s="12"/>
      <c r="B14" s="17" t="s">
        <v>11</v>
      </c>
      <c r="C14" s="13">
        <v>5820</v>
      </c>
      <c r="D14" s="13">
        <v>5806</v>
      </c>
      <c r="E14" s="13">
        <v>5401</v>
      </c>
      <c r="F14" s="37">
        <f>E14</f>
        <v>5401</v>
      </c>
      <c r="G14" s="13">
        <v>5406</v>
      </c>
      <c r="H14" s="13">
        <v>5810</v>
      </c>
      <c r="I14" s="13">
        <v>5532</v>
      </c>
      <c r="J14" s="23">
        <f>I14</f>
        <v>5532</v>
      </c>
      <c r="K14" s="38">
        <f>SUM(F14+J14)</f>
        <v>10933</v>
      </c>
      <c r="L14" s="13">
        <v>4816</v>
      </c>
      <c r="M14" s="13">
        <v>5000</v>
      </c>
      <c r="N14" s="13">
        <v>4834</v>
      </c>
      <c r="O14" s="23">
        <f>N14</f>
        <v>4834</v>
      </c>
      <c r="P14" s="13">
        <v>4715</v>
      </c>
      <c r="Q14" s="13">
        <v>4525</v>
      </c>
      <c r="R14" s="13">
        <v>7144</v>
      </c>
      <c r="S14" s="23">
        <f>R14</f>
        <v>7144</v>
      </c>
      <c r="T14" s="23">
        <f>S14</f>
        <v>7144</v>
      </c>
      <c r="U14" s="38">
        <f>T14</f>
        <v>7144</v>
      </c>
    </row>
    <row r="15" spans="1:21" ht="27" customHeight="1">
      <c r="A15" s="7" t="s">
        <v>18</v>
      </c>
      <c r="B15" s="14" t="s">
        <v>9</v>
      </c>
      <c r="C15" s="8">
        <v>11969</v>
      </c>
      <c r="D15" s="8">
        <v>9759</v>
      </c>
      <c r="E15" s="8">
        <v>12148</v>
      </c>
      <c r="F15" s="21">
        <f>SUM(C15:E15)</f>
        <v>33876</v>
      </c>
      <c r="G15" s="32">
        <v>11986</v>
      </c>
      <c r="H15" s="32">
        <v>12583</v>
      </c>
      <c r="I15" s="8">
        <v>13149</v>
      </c>
      <c r="J15" s="21">
        <f>SUM(G15:I15)</f>
        <v>37718</v>
      </c>
      <c r="K15" s="21">
        <f>SUM(J15,F15)</f>
        <v>71594</v>
      </c>
      <c r="L15" s="8">
        <v>13031</v>
      </c>
      <c r="M15" s="8">
        <v>11340</v>
      </c>
      <c r="N15" s="8">
        <v>10673</v>
      </c>
      <c r="O15" s="21">
        <f>SUM(L15:N15)</f>
        <v>35044</v>
      </c>
      <c r="P15" s="8">
        <v>10660</v>
      </c>
      <c r="Q15" s="8">
        <v>11711</v>
      </c>
      <c r="R15" s="8">
        <v>10444</v>
      </c>
      <c r="S15" s="21">
        <f>SUM(P15:R15)</f>
        <v>32815</v>
      </c>
      <c r="T15" s="21">
        <f>SUM(S15,O15)</f>
        <v>67859</v>
      </c>
      <c r="U15" s="21">
        <f>SUM(T15,K15)</f>
        <v>139453</v>
      </c>
    </row>
    <row r="16" spans="1:21" ht="27" customHeight="1">
      <c r="A16" s="9"/>
      <c r="B16" s="24" t="s">
        <v>10</v>
      </c>
      <c r="C16" s="25">
        <v>11131</v>
      </c>
      <c r="D16" s="25">
        <v>10259</v>
      </c>
      <c r="E16" s="25">
        <v>10804</v>
      </c>
      <c r="F16" s="36">
        <f>SUM(C16:E16)</f>
        <v>32194</v>
      </c>
      <c r="G16" s="25">
        <v>11901</v>
      </c>
      <c r="H16" s="25">
        <v>12419</v>
      </c>
      <c r="I16" s="25">
        <v>14031</v>
      </c>
      <c r="J16" s="51">
        <f>SUM(G16:I16)</f>
        <v>38351</v>
      </c>
      <c r="K16" s="36">
        <f>SUM(K17:K18)</f>
        <v>70545</v>
      </c>
      <c r="L16" s="25">
        <v>13748</v>
      </c>
      <c r="M16" s="25">
        <v>9868</v>
      </c>
      <c r="N16" s="25">
        <v>10421</v>
      </c>
      <c r="O16" s="51">
        <f>SUM(L16:N16)</f>
        <v>34037</v>
      </c>
      <c r="P16" s="25">
        <v>9858</v>
      </c>
      <c r="Q16" s="25">
        <v>12018</v>
      </c>
      <c r="R16" s="25">
        <v>11308</v>
      </c>
      <c r="S16" s="36">
        <f>SUM(S17:S18)</f>
        <v>33184</v>
      </c>
      <c r="T16" s="51">
        <f>SUM(S16,O16)</f>
        <v>67221</v>
      </c>
      <c r="U16" s="51">
        <f>SUM(T16,K16)</f>
        <v>137766</v>
      </c>
    </row>
    <row r="17" spans="1:21" ht="27" customHeight="1">
      <c r="A17" s="9"/>
      <c r="B17" s="15" t="s">
        <v>15</v>
      </c>
      <c r="C17" s="8">
        <v>6748</v>
      </c>
      <c r="D17" s="8">
        <v>6036</v>
      </c>
      <c r="E17" s="8">
        <v>6262</v>
      </c>
      <c r="F17" s="21">
        <f>SUM(C17:E17)</f>
        <v>19046</v>
      </c>
      <c r="G17" s="8">
        <v>6860</v>
      </c>
      <c r="H17" s="8">
        <v>7888</v>
      </c>
      <c r="I17" s="8">
        <v>9871</v>
      </c>
      <c r="J17" s="21">
        <f>SUM(G17:I17)</f>
        <v>24619</v>
      </c>
      <c r="K17" s="21">
        <f>SUM(F17+J17)</f>
        <v>43665</v>
      </c>
      <c r="L17" s="8">
        <v>9299</v>
      </c>
      <c r="M17" s="8">
        <v>6622</v>
      </c>
      <c r="N17" s="8">
        <v>6552</v>
      </c>
      <c r="O17" s="21">
        <f>SUM(L17:N17)</f>
        <v>22473</v>
      </c>
      <c r="P17" s="8">
        <v>6887</v>
      </c>
      <c r="Q17" s="8">
        <v>8520</v>
      </c>
      <c r="R17" s="8">
        <v>7349</v>
      </c>
      <c r="S17" s="21">
        <f>SUM(P17:R17)</f>
        <v>22756</v>
      </c>
      <c r="T17" s="21">
        <f>SUM(S17,O17)</f>
        <v>45229</v>
      </c>
      <c r="U17" s="21">
        <f>SUM(T17,K17)</f>
        <v>88894</v>
      </c>
    </row>
    <row r="18" spans="1:21" ht="27" customHeight="1">
      <c r="A18" s="9"/>
      <c r="B18" s="15" t="s">
        <v>16</v>
      </c>
      <c r="C18" s="8">
        <v>4383</v>
      </c>
      <c r="D18" s="8">
        <v>4223</v>
      </c>
      <c r="E18" s="8">
        <v>4542</v>
      </c>
      <c r="F18" s="21">
        <f>SUM(C18:E18)</f>
        <v>13148</v>
      </c>
      <c r="G18" s="8">
        <v>5041</v>
      </c>
      <c r="H18" s="8">
        <v>4531</v>
      </c>
      <c r="I18" s="8">
        <v>4160</v>
      </c>
      <c r="J18" s="21">
        <f>SUM(G18:I18)</f>
        <v>13732</v>
      </c>
      <c r="K18" s="21">
        <f>SUM(F18+J18)</f>
        <v>26880</v>
      </c>
      <c r="L18" s="8">
        <v>4449</v>
      </c>
      <c r="M18" s="8">
        <v>3246</v>
      </c>
      <c r="N18" s="8">
        <v>3869</v>
      </c>
      <c r="O18" s="21">
        <f>SUM(L18:N18)</f>
        <v>11564</v>
      </c>
      <c r="P18" s="8">
        <v>2971</v>
      </c>
      <c r="Q18" s="8">
        <v>3498</v>
      </c>
      <c r="R18" s="8">
        <v>3959</v>
      </c>
      <c r="S18" s="21">
        <f>SUM(P18:R18)</f>
        <v>10428</v>
      </c>
      <c r="T18" s="21">
        <f>SUM(S18,O18)</f>
        <v>21992</v>
      </c>
      <c r="U18" s="21">
        <f>SUM(T18,K18)</f>
        <v>48872</v>
      </c>
    </row>
    <row r="19" spans="1:21" ht="27" customHeight="1" thickBot="1">
      <c r="A19" s="10"/>
      <c r="B19" s="16" t="s">
        <v>11</v>
      </c>
      <c r="C19" s="11">
        <v>6034</v>
      </c>
      <c r="D19" s="11">
        <v>5499</v>
      </c>
      <c r="E19" s="11">
        <v>6844</v>
      </c>
      <c r="F19" s="37">
        <f>E19</f>
        <v>6844</v>
      </c>
      <c r="G19" s="11">
        <v>6925</v>
      </c>
      <c r="H19" s="11">
        <v>7089</v>
      </c>
      <c r="I19" s="11">
        <v>6202</v>
      </c>
      <c r="J19" s="22">
        <f>I19</f>
        <v>6202</v>
      </c>
      <c r="K19" s="39">
        <f>SUM(F19+J19)</f>
        <v>13046</v>
      </c>
      <c r="L19" s="11">
        <v>5496</v>
      </c>
      <c r="M19" s="11">
        <v>6976</v>
      </c>
      <c r="N19" s="11">
        <v>7237</v>
      </c>
      <c r="O19" s="22">
        <f>N19</f>
        <v>7237</v>
      </c>
      <c r="P19" s="11">
        <v>8039</v>
      </c>
      <c r="Q19" s="11">
        <v>7735</v>
      </c>
      <c r="R19" s="11">
        <v>7123</v>
      </c>
      <c r="S19" s="22">
        <f>R19</f>
        <v>7123</v>
      </c>
      <c r="T19" s="22">
        <f>S19</f>
        <v>7123</v>
      </c>
      <c r="U19" s="37">
        <f>T19</f>
        <v>7123</v>
      </c>
    </row>
    <row r="20" spans="1:21" ht="27" customHeight="1">
      <c r="A20" s="7" t="s">
        <v>12</v>
      </c>
      <c r="B20" s="14" t="s">
        <v>9</v>
      </c>
      <c r="C20" s="8">
        <v>18128</v>
      </c>
      <c r="D20" s="8">
        <v>16082</v>
      </c>
      <c r="E20" s="8">
        <v>17935</v>
      </c>
      <c r="F20" s="21">
        <f>SUM(C20:E20)</f>
        <v>52145</v>
      </c>
      <c r="G20" s="8">
        <v>16973</v>
      </c>
      <c r="H20" s="8">
        <v>16349</v>
      </c>
      <c r="I20" s="8">
        <v>16869</v>
      </c>
      <c r="J20" s="21">
        <f>SUM(G20:I20)</f>
        <v>50191</v>
      </c>
      <c r="K20" s="54">
        <f>SUM(J20,F20)</f>
        <v>102336</v>
      </c>
      <c r="L20" s="8">
        <v>17676</v>
      </c>
      <c r="M20" s="8">
        <v>15814</v>
      </c>
      <c r="N20" s="8">
        <v>15390</v>
      </c>
      <c r="O20" s="21">
        <f>SUM(L20:N20)</f>
        <v>48880</v>
      </c>
      <c r="P20" s="8">
        <v>16420</v>
      </c>
      <c r="Q20" s="8">
        <v>17011</v>
      </c>
      <c r="R20" s="8">
        <v>17441</v>
      </c>
      <c r="S20" s="21">
        <f>SUM(P20:R20)</f>
        <v>50872</v>
      </c>
      <c r="T20" s="21">
        <f>SUM(S20,O20)</f>
        <v>99752</v>
      </c>
      <c r="U20" s="21">
        <f>SUM(T20,K20)</f>
        <v>202088</v>
      </c>
    </row>
    <row r="21" spans="1:21" ht="27" customHeight="1">
      <c r="A21" s="7"/>
      <c r="B21" s="24" t="s">
        <v>10</v>
      </c>
      <c r="C21" s="25">
        <v>18604</v>
      </c>
      <c r="D21" s="25">
        <v>17254</v>
      </c>
      <c r="E21" s="25">
        <v>17584</v>
      </c>
      <c r="F21" s="36">
        <f>SUM(C21:E21)</f>
        <v>53442</v>
      </c>
      <c r="G21" s="25">
        <v>17383</v>
      </c>
      <c r="H21" s="25">
        <v>17405</v>
      </c>
      <c r="I21" s="25">
        <v>17410</v>
      </c>
      <c r="J21" s="51">
        <f>SUM(G21:I21)</f>
        <v>52198</v>
      </c>
      <c r="K21" s="36">
        <f>SUM(K22:K23)</f>
        <v>105640</v>
      </c>
      <c r="L21" s="25">
        <v>18218</v>
      </c>
      <c r="M21" s="25">
        <v>16130</v>
      </c>
      <c r="N21" s="25">
        <v>15317</v>
      </c>
      <c r="O21" s="51">
        <f>SUM(L21:N21)</f>
        <v>49665</v>
      </c>
      <c r="P21" s="25">
        <v>15981</v>
      </c>
      <c r="Q21" s="25">
        <v>17128</v>
      </c>
      <c r="R21" s="25">
        <v>17026</v>
      </c>
      <c r="S21" s="36">
        <f>SUM(S22:S23)</f>
        <v>50135</v>
      </c>
      <c r="T21" s="51">
        <f>SUM(S21,O21)</f>
        <v>99800</v>
      </c>
      <c r="U21" s="51">
        <f>SUM(T21,K21)</f>
        <v>205440</v>
      </c>
    </row>
    <row r="22" spans="1:21" ht="27" customHeight="1">
      <c r="A22" s="9"/>
      <c r="B22" s="15" t="s">
        <v>15</v>
      </c>
      <c r="C22" s="8">
        <v>15027</v>
      </c>
      <c r="D22" s="8">
        <v>13433</v>
      </c>
      <c r="E22" s="8">
        <v>13805</v>
      </c>
      <c r="F22" s="21">
        <f>SUM(C22:E22)</f>
        <v>42265</v>
      </c>
      <c r="G22" s="8">
        <v>13336</v>
      </c>
      <c r="H22" s="8">
        <v>12865</v>
      </c>
      <c r="I22" s="8">
        <v>13581</v>
      </c>
      <c r="J22" s="21">
        <f>SUM(G22:I22)</f>
        <v>39782</v>
      </c>
      <c r="K22" s="21">
        <f>SUM(F22+J22)</f>
        <v>82047</v>
      </c>
      <c r="L22" s="8">
        <v>14531</v>
      </c>
      <c r="M22" s="8">
        <v>12046</v>
      </c>
      <c r="N22" s="8">
        <v>11704</v>
      </c>
      <c r="O22" s="21">
        <f>SUM(L22:N22)</f>
        <v>38281</v>
      </c>
      <c r="P22" s="8">
        <v>11928</v>
      </c>
      <c r="Q22" s="8">
        <v>13133</v>
      </c>
      <c r="R22" s="8">
        <v>13318</v>
      </c>
      <c r="S22" s="21">
        <f>SUM(P22:R22)</f>
        <v>38379</v>
      </c>
      <c r="T22" s="21">
        <f>SUM(S22,O22)</f>
        <v>76660</v>
      </c>
      <c r="U22" s="21">
        <f>SUM(T22,K22)</f>
        <v>158707</v>
      </c>
    </row>
    <row r="23" spans="1:21" ht="27" customHeight="1">
      <c r="A23" s="9"/>
      <c r="B23" s="15" t="s">
        <v>16</v>
      </c>
      <c r="C23" s="8">
        <v>3577</v>
      </c>
      <c r="D23" s="8">
        <v>3821</v>
      </c>
      <c r="E23" s="8">
        <v>3779</v>
      </c>
      <c r="F23" s="21">
        <f>SUM(C23:E23)</f>
        <v>11177</v>
      </c>
      <c r="G23" s="8">
        <v>4047</v>
      </c>
      <c r="H23" s="8">
        <v>4540</v>
      </c>
      <c r="I23" s="8">
        <v>3829</v>
      </c>
      <c r="J23" s="21">
        <f>SUM(G23:I23)</f>
        <v>12416</v>
      </c>
      <c r="K23" s="21">
        <f>SUM(F23+J23)</f>
        <v>23593</v>
      </c>
      <c r="L23" s="8">
        <v>3687</v>
      </c>
      <c r="M23" s="8">
        <v>4084</v>
      </c>
      <c r="N23" s="8">
        <v>3613</v>
      </c>
      <c r="O23" s="21">
        <f>SUM(L23:N23)</f>
        <v>11384</v>
      </c>
      <c r="P23" s="8">
        <v>4053</v>
      </c>
      <c r="Q23" s="8">
        <v>3995</v>
      </c>
      <c r="R23" s="8">
        <v>3708</v>
      </c>
      <c r="S23" s="21">
        <f>SUM(P23:R23)</f>
        <v>11756</v>
      </c>
      <c r="T23" s="21">
        <f>SUM(S23,O23)</f>
        <v>23140</v>
      </c>
      <c r="U23" s="21">
        <f>SUM(T23,K23)</f>
        <v>46733</v>
      </c>
    </row>
    <row r="24" spans="1:21" ht="27" customHeight="1" thickBot="1">
      <c r="A24" s="10"/>
      <c r="B24" s="16" t="s">
        <v>11</v>
      </c>
      <c r="C24" s="11">
        <v>9481</v>
      </c>
      <c r="D24" s="11">
        <v>8438</v>
      </c>
      <c r="E24" s="11">
        <v>8961</v>
      </c>
      <c r="F24" s="37">
        <f>E24</f>
        <v>8961</v>
      </c>
      <c r="G24" s="11">
        <v>8649</v>
      </c>
      <c r="H24" s="11">
        <v>7697</v>
      </c>
      <c r="I24" s="11">
        <v>7305</v>
      </c>
      <c r="J24" s="22">
        <f>I24</f>
        <v>7305</v>
      </c>
      <c r="K24" s="37">
        <f>SUM(F24+J24)</f>
        <v>16266</v>
      </c>
      <c r="L24" s="11">
        <v>6882</v>
      </c>
      <c r="M24" s="11">
        <v>6593</v>
      </c>
      <c r="N24" s="11">
        <v>6693</v>
      </c>
      <c r="O24" s="22">
        <f>N24</f>
        <v>6693</v>
      </c>
      <c r="P24" s="11">
        <v>7160</v>
      </c>
      <c r="Q24" s="11">
        <v>7055</v>
      </c>
      <c r="R24" s="11">
        <v>7773</v>
      </c>
      <c r="S24" s="22">
        <f>R24</f>
        <v>7773</v>
      </c>
      <c r="T24" s="22">
        <f>S24</f>
        <v>7773</v>
      </c>
      <c r="U24" s="37">
        <f>T24</f>
        <v>7773</v>
      </c>
    </row>
    <row r="25" spans="1:21" ht="27" customHeight="1">
      <c r="A25" s="7" t="s">
        <v>14</v>
      </c>
      <c r="B25" s="14" t="s">
        <v>9</v>
      </c>
      <c r="C25" s="8">
        <v>3244</v>
      </c>
      <c r="D25" s="8">
        <v>2875</v>
      </c>
      <c r="E25" s="8">
        <v>4408</v>
      </c>
      <c r="F25" s="21">
        <f>SUM(C25:E25)</f>
        <v>10527</v>
      </c>
      <c r="G25" s="8">
        <v>4843</v>
      </c>
      <c r="H25" s="8">
        <v>4734</v>
      </c>
      <c r="I25" s="8">
        <v>4032</v>
      </c>
      <c r="J25" s="21">
        <f>SUM(G25:I25)</f>
        <v>13609</v>
      </c>
      <c r="K25" s="21">
        <f>SUM(J25,F25)</f>
        <v>24136</v>
      </c>
      <c r="L25" s="8">
        <v>3577</v>
      </c>
      <c r="M25" s="40">
        <v>2524</v>
      </c>
      <c r="N25" s="8">
        <v>2886</v>
      </c>
      <c r="O25" s="21">
        <f>SUM(L25:N25)</f>
        <v>8987</v>
      </c>
      <c r="P25" s="8">
        <v>3731</v>
      </c>
      <c r="Q25" s="8">
        <v>4707</v>
      </c>
      <c r="R25" s="8">
        <v>4114</v>
      </c>
      <c r="S25" s="21">
        <f>SUM(P25:R25)</f>
        <v>12552</v>
      </c>
      <c r="T25" s="21">
        <f>SUM(S25,O25)</f>
        <v>21539</v>
      </c>
      <c r="U25" s="21">
        <f>SUM(T25,K25)</f>
        <v>45675</v>
      </c>
    </row>
    <row r="26" spans="1:21" ht="27" customHeight="1">
      <c r="A26" s="9"/>
      <c r="B26" s="24" t="s">
        <v>10</v>
      </c>
      <c r="C26" s="25">
        <v>2168</v>
      </c>
      <c r="D26" s="25">
        <v>2210</v>
      </c>
      <c r="E26" s="25">
        <v>3098</v>
      </c>
      <c r="F26" s="36">
        <f>SUM(C26:E26)</f>
        <v>7476</v>
      </c>
      <c r="G26" s="25">
        <v>3421</v>
      </c>
      <c r="H26" s="25">
        <v>3272</v>
      </c>
      <c r="I26" s="25">
        <v>2383</v>
      </c>
      <c r="J26" s="51">
        <f>SUM(G26:I26)</f>
        <v>9076</v>
      </c>
      <c r="K26" s="36">
        <f>SUM(K27:K28)</f>
        <v>16552</v>
      </c>
      <c r="L26" s="25">
        <v>1829</v>
      </c>
      <c r="M26" s="25">
        <v>1519</v>
      </c>
      <c r="N26" s="25">
        <v>1621</v>
      </c>
      <c r="O26" s="51">
        <f>SUM(L26:N26)</f>
        <v>4969</v>
      </c>
      <c r="P26" s="25">
        <v>2944</v>
      </c>
      <c r="Q26" s="25">
        <v>3917</v>
      </c>
      <c r="R26" s="25">
        <v>3414</v>
      </c>
      <c r="S26" s="36">
        <f>SUM(S27:S28)</f>
        <v>10275</v>
      </c>
      <c r="T26" s="51">
        <f>SUM(S26,O26)</f>
        <v>15244</v>
      </c>
      <c r="U26" s="51">
        <f>SUM(T26,K26)</f>
        <v>31796</v>
      </c>
    </row>
    <row r="27" spans="1:21" ht="27" customHeight="1">
      <c r="A27" s="9"/>
      <c r="B27" s="15" t="s">
        <v>15</v>
      </c>
      <c r="C27" s="8">
        <v>2168</v>
      </c>
      <c r="D27" s="8">
        <v>2210</v>
      </c>
      <c r="E27" s="8">
        <v>3098</v>
      </c>
      <c r="F27" s="21">
        <f>SUM(C27:E27)</f>
        <v>7476</v>
      </c>
      <c r="G27" s="8">
        <v>3421</v>
      </c>
      <c r="H27" s="8">
        <v>3272</v>
      </c>
      <c r="I27" s="8">
        <v>2383</v>
      </c>
      <c r="J27" s="21">
        <f>SUM(G27:I27)</f>
        <v>9076</v>
      </c>
      <c r="K27" s="21">
        <f>SUM(F27+J27)</f>
        <v>16552</v>
      </c>
      <c r="L27" s="8">
        <v>1829</v>
      </c>
      <c r="M27" s="40">
        <v>1519</v>
      </c>
      <c r="N27" s="8">
        <v>1621</v>
      </c>
      <c r="O27" s="21">
        <f>SUM(L27:N27)</f>
        <v>4969</v>
      </c>
      <c r="P27" s="8">
        <v>2903</v>
      </c>
      <c r="Q27" s="8">
        <v>3884</v>
      </c>
      <c r="R27" s="8">
        <v>3155</v>
      </c>
      <c r="S27" s="21">
        <f>SUM(P27:R27)</f>
        <v>9942</v>
      </c>
      <c r="T27" s="21">
        <f>SUM(S27,O27)</f>
        <v>14911</v>
      </c>
      <c r="U27" s="21">
        <f>SUM(T27,K27)</f>
        <v>31463</v>
      </c>
    </row>
    <row r="28" spans="1:21" ht="27" customHeight="1">
      <c r="A28" s="9"/>
      <c r="B28" s="15" t="s">
        <v>16</v>
      </c>
      <c r="C28" s="8">
        <v>0</v>
      </c>
      <c r="D28" s="8">
        <v>0</v>
      </c>
      <c r="E28" s="8">
        <v>0</v>
      </c>
      <c r="F28" s="21">
        <f>SUM(C28:E28)</f>
        <v>0</v>
      </c>
      <c r="G28" s="8">
        <v>0</v>
      </c>
      <c r="H28" s="8">
        <v>0</v>
      </c>
      <c r="I28" s="8">
        <v>0</v>
      </c>
      <c r="J28" s="21">
        <f>SUM(G28:I28)</f>
        <v>0</v>
      </c>
      <c r="K28" s="21">
        <f>SUM(F28+J28)</f>
        <v>0</v>
      </c>
      <c r="L28" s="8">
        <v>0</v>
      </c>
      <c r="M28" s="40">
        <v>0</v>
      </c>
      <c r="N28" s="8">
        <v>0</v>
      </c>
      <c r="O28" s="21">
        <f>SUM(L28:N28)</f>
        <v>0</v>
      </c>
      <c r="P28" s="8">
        <v>41</v>
      </c>
      <c r="Q28" s="8">
        <v>33</v>
      </c>
      <c r="R28" s="8">
        <v>259</v>
      </c>
      <c r="S28" s="21">
        <f>SUM(P28:R28)</f>
        <v>333</v>
      </c>
      <c r="T28" s="21">
        <f>SUM(S28,O28)</f>
        <v>333</v>
      </c>
      <c r="U28" s="21">
        <f>SUM(T28,K28)</f>
        <v>333</v>
      </c>
    </row>
    <row r="29" spans="1:21" ht="27" customHeight="1" thickBot="1">
      <c r="A29" s="10"/>
      <c r="B29" s="16" t="s">
        <v>11</v>
      </c>
      <c r="C29" s="11">
        <v>1004</v>
      </c>
      <c r="D29" s="11">
        <v>914</v>
      </c>
      <c r="E29" s="11">
        <v>849</v>
      </c>
      <c r="F29" s="37">
        <f>E29</f>
        <v>849</v>
      </c>
      <c r="G29" s="11">
        <v>959</v>
      </c>
      <c r="H29" s="11">
        <v>905</v>
      </c>
      <c r="I29" s="11">
        <v>951</v>
      </c>
      <c r="J29" s="22">
        <f>I29</f>
        <v>951</v>
      </c>
      <c r="K29" s="37">
        <f>SUM(F29+J29)</f>
        <v>1800</v>
      </c>
      <c r="L29" s="11">
        <v>1293</v>
      </c>
      <c r="M29" s="41">
        <v>1203</v>
      </c>
      <c r="N29" s="11">
        <v>1245</v>
      </c>
      <c r="O29" s="22">
        <f>N29</f>
        <v>1245</v>
      </c>
      <c r="P29" s="11">
        <v>914</v>
      </c>
      <c r="Q29" s="11">
        <v>928</v>
      </c>
      <c r="R29" s="11">
        <v>917</v>
      </c>
      <c r="S29" s="22">
        <f>R29</f>
        <v>917</v>
      </c>
      <c r="T29" s="22">
        <f>S29</f>
        <v>917</v>
      </c>
      <c r="U29" s="37">
        <f>T29</f>
        <v>917</v>
      </c>
    </row>
    <row r="30" spans="1:21" ht="27" customHeight="1">
      <c r="A30" s="7" t="s">
        <v>20</v>
      </c>
      <c r="B30" s="14" t="s">
        <v>9</v>
      </c>
      <c r="C30" s="8">
        <v>69079</v>
      </c>
      <c r="D30" s="8">
        <v>59555</v>
      </c>
      <c r="E30" s="8">
        <v>69721</v>
      </c>
      <c r="F30" s="21">
        <f>SUM(C30:E30)</f>
        <v>198355</v>
      </c>
      <c r="G30" s="8">
        <v>67430</v>
      </c>
      <c r="H30" s="8">
        <v>68192</v>
      </c>
      <c r="I30" s="8">
        <v>63999</v>
      </c>
      <c r="J30" s="21">
        <f>SUM(G30:I30)</f>
        <v>199621</v>
      </c>
      <c r="K30" s="21">
        <f>SUM(J30,F30)</f>
        <v>397976</v>
      </c>
      <c r="L30" s="8">
        <v>60171</v>
      </c>
      <c r="M30" s="40">
        <v>56583</v>
      </c>
      <c r="N30" s="8">
        <v>52296</v>
      </c>
      <c r="O30" s="21">
        <f>SUM(L30:N30)</f>
        <v>169050</v>
      </c>
      <c r="P30" s="8">
        <v>55038</v>
      </c>
      <c r="Q30" s="8">
        <v>52090</v>
      </c>
      <c r="R30" s="8">
        <v>55473</v>
      </c>
      <c r="S30" s="21">
        <f>SUM(P30:R30)</f>
        <v>162601</v>
      </c>
      <c r="T30" s="21">
        <f>SUM(S30,O30)</f>
        <v>331651</v>
      </c>
      <c r="U30" s="21">
        <f>SUM(T30,K30)</f>
        <v>729627</v>
      </c>
    </row>
    <row r="31" spans="1:21" ht="27" customHeight="1">
      <c r="A31" s="9" t="s">
        <v>21</v>
      </c>
      <c r="B31" s="24" t="s">
        <v>10</v>
      </c>
      <c r="C31" s="25">
        <v>66839</v>
      </c>
      <c r="D31" s="25">
        <v>58964</v>
      </c>
      <c r="E31" s="25">
        <v>72548</v>
      </c>
      <c r="F31" s="36">
        <f>SUM(C31:E31)</f>
        <v>198351</v>
      </c>
      <c r="G31" s="25">
        <v>66212</v>
      </c>
      <c r="H31" s="25">
        <v>65724</v>
      </c>
      <c r="I31" s="25">
        <v>62222</v>
      </c>
      <c r="J31" s="51">
        <f>SUM(G31:I31)</f>
        <v>194158</v>
      </c>
      <c r="K31" s="36">
        <f>SUM(K32:K33)</f>
        <v>392509</v>
      </c>
      <c r="L31" s="25">
        <v>59665</v>
      </c>
      <c r="M31" s="25">
        <v>56527</v>
      </c>
      <c r="N31" s="25">
        <v>55635</v>
      </c>
      <c r="O31" s="51">
        <f>SUM(L31:N31)</f>
        <v>171827</v>
      </c>
      <c r="P31" s="25">
        <v>52992</v>
      </c>
      <c r="Q31" s="25">
        <v>54078</v>
      </c>
      <c r="R31" s="25">
        <v>55426</v>
      </c>
      <c r="S31" s="51">
        <f>SUM(P31:R31)</f>
        <v>162496</v>
      </c>
      <c r="T31" s="51">
        <f>SUM(S31,O31)</f>
        <v>334323</v>
      </c>
      <c r="U31" s="51">
        <f>SUM(T31,K31)</f>
        <v>726832</v>
      </c>
    </row>
    <row r="32" spans="1:21" ht="27" customHeight="1">
      <c r="A32" s="9"/>
      <c r="B32" s="15" t="s">
        <v>15</v>
      </c>
      <c r="C32" s="8">
        <v>33713</v>
      </c>
      <c r="D32" s="8">
        <v>29087</v>
      </c>
      <c r="E32" s="8">
        <v>37098</v>
      </c>
      <c r="F32" s="21">
        <f>SUM(C32:E32)</f>
        <v>99898</v>
      </c>
      <c r="G32" s="8">
        <v>34105</v>
      </c>
      <c r="H32" s="8">
        <v>34458</v>
      </c>
      <c r="I32" s="8">
        <v>32272</v>
      </c>
      <c r="J32" s="21">
        <f>SUM(G32:I32)</f>
        <v>100835</v>
      </c>
      <c r="K32" s="21">
        <f>SUM(F32+J32)</f>
        <v>200733</v>
      </c>
      <c r="L32" s="8">
        <v>28610</v>
      </c>
      <c r="M32" s="40">
        <v>29046</v>
      </c>
      <c r="N32" s="8">
        <v>28501</v>
      </c>
      <c r="O32" s="21">
        <f>SUM(L32:N32)</f>
        <v>86157</v>
      </c>
      <c r="P32" s="8">
        <v>30092</v>
      </c>
      <c r="Q32" s="8">
        <v>30724</v>
      </c>
      <c r="R32" s="8">
        <v>31520</v>
      </c>
      <c r="S32" s="21">
        <f>SUM(P32:R32)</f>
        <v>92336</v>
      </c>
      <c r="T32" s="21">
        <f>SUM(S32,O32)</f>
        <v>178493</v>
      </c>
      <c r="U32" s="21">
        <f>SUM(T32,K32)</f>
        <v>379226</v>
      </c>
    </row>
    <row r="33" spans="1:21" ht="27" customHeight="1">
      <c r="A33" s="9"/>
      <c r="B33" s="15" t="s">
        <v>16</v>
      </c>
      <c r="C33" s="8">
        <v>33126</v>
      </c>
      <c r="D33" s="8">
        <v>29877</v>
      </c>
      <c r="E33" s="8">
        <v>35450</v>
      </c>
      <c r="F33" s="21">
        <f>SUM(C33:E33)</f>
        <v>98453</v>
      </c>
      <c r="G33" s="8">
        <v>32107</v>
      </c>
      <c r="H33" s="8">
        <v>31266</v>
      </c>
      <c r="I33" s="8">
        <v>29950</v>
      </c>
      <c r="J33" s="21">
        <f>SUM(G33:I33)</f>
        <v>93323</v>
      </c>
      <c r="K33" s="21">
        <f>SUM(F33+J33)</f>
        <v>191776</v>
      </c>
      <c r="L33" s="8">
        <v>31055</v>
      </c>
      <c r="M33" s="40">
        <v>27481</v>
      </c>
      <c r="N33" s="8">
        <v>27134</v>
      </c>
      <c r="O33" s="21">
        <f>SUM(L33:N33)</f>
        <v>85670</v>
      </c>
      <c r="P33" s="8">
        <v>22900</v>
      </c>
      <c r="Q33" s="8">
        <v>23354</v>
      </c>
      <c r="R33" s="8">
        <v>23906</v>
      </c>
      <c r="S33" s="21">
        <f>SUM(P33:R33)</f>
        <v>70160</v>
      </c>
      <c r="T33" s="21">
        <f>SUM(S33,O33)</f>
        <v>155830</v>
      </c>
      <c r="U33" s="21">
        <f>SUM(T33,K33)</f>
        <v>347606</v>
      </c>
    </row>
    <row r="34" spans="1:21" ht="27" customHeight="1" thickBot="1">
      <c r="A34" s="10"/>
      <c r="B34" s="16" t="s">
        <v>11</v>
      </c>
      <c r="C34" s="11">
        <v>14646</v>
      </c>
      <c r="D34" s="11">
        <v>15164</v>
      </c>
      <c r="E34" s="11">
        <v>12260</v>
      </c>
      <c r="F34" s="37">
        <f>E34</f>
        <v>12260</v>
      </c>
      <c r="G34" s="11">
        <v>13372</v>
      </c>
      <c r="H34" s="11">
        <v>15776</v>
      </c>
      <c r="I34" s="11">
        <v>17485</v>
      </c>
      <c r="J34" s="22">
        <f>I34</f>
        <v>17485</v>
      </c>
      <c r="K34" s="37">
        <f>SUM(F34+J34)</f>
        <v>29745</v>
      </c>
      <c r="L34" s="11">
        <v>17928</v>
      </c>
      <c r="M34" s="41">
        <v>17919</v>
      </c>
      <c r="N34" s="11">
        <v>14518</v>
      </c>
      <c r="O34" s="22">
        <f>N34</f>
        <v>14518</v>
      </c>
      <c r="P34" s="11">
        <v>16678</v>
      </c>
      <c r="Q34" s="11">
        <v>14748</v>
      </c>
      <c r="R34" s="11">
        <v>14725</v>
      </c>
      <c r="S34" s="22">
        <f>R34</f>
        <v>14725</v>
      </c>
      <c r="T34" s="22">
        <f>S34</f>
        <v>14725</v>
      </c>
      <c r="U34" s="37">
        <f>T34</f>
        <v>14725</v>
      </c>
    </row>
    <row r="35" spans="1:2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ht="30.75" customHeight="1" thickBot="1">
      <c r="A38" s="3" t="s">
        <v>1</v>
      </c>
      <c r="B38" s="4" t="s">
        <v>2</v>
      </c>
      <c r="C38" s="5" t="s">
        <v>77</v>
      </c>
      <c r="D38" s="5" t="s">
        <v>78</v>
      </c>
      <c r="E38" s="5" t="s">
        <v>79</v>
      </c>
      <c r="F38" s="20" t="s">
        <v>3</v>
      </c>
      <c r="G38" s="5" t="s">
        <v>80</v>
      </c>
      <c r="H38" s="5" t="s">
        <v>87</v>
      </c>
      <c r="I38" s="5" t="s">
        <v>88</v>
      </c>
      <c r="J38" s="20" t="s">
        <v>4</v>
      </c>
      <c r="K38" s="20" t="s">
        <v>5</v>
      </c>
      <c r="L38" s="5" t="s">
        <v>81</v>
      </c>
      <c r="M38" s="5" t="s">
        <v>82</v>
      </c>
      <c r="N38" s="5" t="s">
        <v>83</v>
      </c>
      <c r="O38" s="20" t="s">
        <v>6</v>
      </c>
      <c r="P38" s="5" t="s">
        <v>84</v>
      </c>
      <c r="Q38" s="5" t="s">
        <v>85</v>
      </c>
      <c r="R38" s="5" t="s">
        <v>86</v>
      </c>
      <c r="S38" s="20" t="s">
        <v>7</v>
      </c>
      <c r="T38" s="20" t="s">
        <v>8</v>
      </c>
      <c r="U38" s="20" t="s">
        <v>89</v>
      </c>
    </row>
    <row r="39" spans="1:21" ht="27" customHeight="1" thickTop="1">
      <c r="A39" s="7" t="s">
        <v>70</v>
      </c>
      <c r="B39" s="14" t="s">
        <v>9</v>
      </c>
      <c r="C39" s="8">
        <v>10051</v>
      </c>
      <c r="D39" s="8">
        <v>8373</v>
      </c>
      <c r="E39" s="8">
        <v>10461</v>
      </c>
      <c r="F39" s="21">
        <f>SUM(C39:E39)</f>
        <v>28885</v>
      </c>
      <c r="G39" s="8">
        <v>10816</v>
      </c>
      <c r="H39" s="8">
        <v>9621</v>
      </c>
      <c r="I39" s="8">
        <v>10053</v>
      </c>
      <c r="J39" s="21">
        <f>SUM(G39:I39)</f>
        <v>30490</v>
      </c>
      <c r="K39" s="21">
        <f>SUM(J39,F39)</f>
        <v>59375</v>
      </c>
      <c r="L39" s="8">
        <v>9664</v>
      </c>
      <c r="M39" s="8">
        <v>8492</v>
      </c>
      <c r="N39" s="8">
        <v>8356</v>
      </c>
      <c r="O39" s="21">
        <f>SUM(L39:N39)</f>
        <v>26512</v>
      </c>
      <c r="P39" s="8">
        <v>9093</v>
      </c>
      <c r="Q39" s="8">
        <v>9277</v>
      </c>
      <c r="R39" s="8">
        <v>8676</v>
      </c>
      <c r="S39" s="21">
        <f>SUM(P39:R39)</f>
        <v>27046</v>
      </c>
      <c r="T39" s="21">
        <f>SUM(S39,O39)</f>
        <v>53558</v>
      </c>
      <c r="U39" s="21">
        <f>SUM(T39,K39)</f>
        <v>112933</v>
      </c>
    </row>
    <row r="40" spans="1:21" ht="27" customHeight="1">
      <c r="A40" s="7"/>
      <c r="B40" s="24" t="s">
        <v>10</v>
      </c>
      <c r="C40" s="25">
        <v>9839</v>
      </c>
      <c r="D40" s="25">
        <v>8512</v>
      </c>
      <c r="E40" s="25">
        <v>10221</v>
      </c>
      <c r="F40" s="36">
        <f>SUM(C40:E40)</f>
        <v>28572</v>
      </c>
      <c r="G40" s="25">
        <v>10780</v>
      </c>
      <c r="H40" s="25">
        <v>9830</v>
      </c>
      <c r="I40" s="25">
        <v>9927</v>
      </c>
      <c r="J40" s="51">
        <f>SUM(G40:I40)</f>
        <v>30537</v>
      </c>
      <c r="K40" s="36">
        <f>SUM(K41:K42)</f>
        <v>59009</v>
      </c>
      <c r="L40" s="25">
        <v>9813</v>
      </c>
      <c r="M40" s="25">
        <v>8710</v>
      </c>
      <c r="N40" s="25">
        <v>8271</v>
      </c>
      <c r="O40" s="51">
        <f>SUM(L40:N40)</f>
        <v>26794</v>
      </c>
      <c r="P40" s="25">
        <v>8910</v>
      </c>
      <c r="Q40" s="25">
        <v>8719</v>
      </c>
      <c r="R40" s="25">
        <v>8673</v>
      </c>
      <c r="S40" s="51">
        <f>SUM(P40:R40)</f>
        <v>26302</v>
      </c>
      <c r="T40" s="51">
        <f>SUM(S40,O40)</f>
        <v>53096</v>
      </c>
      <c r="U40" s="51">
        <f>SUM(T40,K40)</f>
        <v>112105</v>
      </c>
    </row>
    <row r="41" spans="1:21" ht="27" customHeight="1">
      <c r="A41" s="9"/>
      <c r="B41" s="15" t="s">
        <v>15</v>
      </c>
      <c r="C41" s="8">
        <v>8708</v>
      </c>
      <c r="D41" s="8">
        <v>7569</v>
      </c>
      <c r="E41" s="8">
        <v>8771</v>
      </c>
      <c r="F41" s="21">
        <f>SUM(C41:E41)</f>
        <v>25048</v>
      </c>
      <c r="G41" s="8">
        <v>9359</v>
      </c>
      <c r="H41" s="8">
        <v>8601</v>
      </c>
      <c r="I41" s="8">
        <v>8869</v>
      </c>
      <c r="J41" s="21">
        <f>SUM(G41:I41)</f>
        <v>26829</v>
      </c>
      <c r="K41" s="21">
        <f>SUM(F41+J41)</f>
        <v>51877</v>
      </c>
      <c r="L41" s="8">
        <v>8629</v>
      </c>
      <c r="M41" s="8">
        <v>7540</v>
      </c>
      <c r="N41" s="8">
        <v>7059</v>
      </c>
      <c r="O41" s="21">
        <f>SUM(L41:N41)</f>
        <v>23228</v>
      </c>
      <c r="P41" s="8">
        <v>7906</v>
      </c>
      <c r="Q41" s="8">
        <v>7764</v>
      </c>
      <c r="R41" s="8">
        <v>7496</v>
      </c>
      <c r="S41" s="21">
        <f>SUM(P41:R41)</f>
        <v>23166</v>
      </c>
      <c r="T41" s="21">
        <f>SUM(S41,O41)</f>
        <v>46394</v>
      </c>
      <c r="U41" s="21">
        <f>SUM(T41,K41)</f>
        <v>98271</v>
      </c>
    </row>
    <row r="42" spans="1:21" ht="27" customHeight="1">
      <c r="A42" s="9"/>
      <c r="B42" s="15" t="s">
        <v>16</v>
      </c>
      <c r="C42" s="8">
        <v>1131</v>
      </c>
      <c r="D42" s="8">
        <v>843</v>
      </c>
      <c r="E42" s="8">
        <v>1450</v>
      </c>
      <c r="F42" s="21">
        <f>SUM(C42:E42)</f>
        <v>3424</v>
      </c>
      <c r="G42" s="8">
        <v>1421</v>
      </c>
      <c r="H42" s="8">
        <v>1229</v>
      </c>
      <c r="I42" s="8">
        <v>1058</v>
      </c>
      <c r="J42" s="21">
        <f>SUM(G42:I42)</f>
        <v>3708</v>
      </c>
      <c r="K42" s="21">
        <f>SUM(F42+J42)</f>
        <v>7132</v>
      </c>
      <c r="L42" s="8">
        <v>1184</v>
      </c>
      <c r="M42" s="8">
        <v>1170</v>
      </c>
      <c r="N42" s="8">
        <v>1212</v>
      </c>
      <c r="O42" s="21">
        <f>SUM(L42:N42)</f>
        <v>3566</v>
      </c>
      <c r="P42" s="8">
        <v>1004</v>
      </c>
      <c r="Q42" s="8">
        <v>955</v>
      </c>
      <c r="R42" s="8">
        <v>1177</v>
      </c>
      <c r="S42" s="21">
        <f>SUM(P42:R42)</f>
        <v>3136</v>
      </c>
      <c r="T42" s="21">
        <f>SUM(S42,O42)</f>
        <v>6702</v>
      </c>
      <c r="U42" s="21">
        <f>SUM(T42,K42)</f>
        <v>13834</v>
      </c>
    </row>
    <row r="43" spans="1:21" ht="27" customHeight="1" thickBot="1">
      <c r="A43" s="42"/>
      <c r="B43" s="16" t="s">
        <v>11</v>
      </c>
      <c r="C43" s="11">
        <v>3609</v>
      </c>
      <c r="D43" s="11">
        <v>3487</v>
      </c>
      <c r="E43" s="11">
        <v>3687</v>
      </c>
      <c r="F43" s="37">
        <f>E43</f>
        <v>3687</v>
      </c>
      <c r="G43" s="11">
        <v>3723</v>
      </c>
      <c r="H43" s="11">
        <v>3534</v>
      </c>
      <c r="I43" s="11">
        <v>3660</v>
      </c>
      <c r="J43" s="22">
        <f>I43</f>
        <v>3660</v>
      </c>
      <c r="K43" s="37">
        <f>SUM(F43+J43)</f>
        <v>7347</v>
      </c>
      <c r="L43" s="11">
        <v>3511</v>
      </c>
      <c r="M43" s="11">
        <v>3293</v>
      </c>
      <c r="N43" s="11">
        <v>3372</v>
      </c>
      <c r="O43" s="22">
        <f>N43</f>
        <v>3372</v>
      </c>
      <c r="P43" s="11">
        <v>3555</v>
      </c>
      <c r="Q43" s="11">
        <v>4093</v>
      </c>
      <c r="R43" s="11">
        <v>4096</v>
      </c>
      <c r="S43" s="22">
        <f>R43</f>
        <v>4096</v>
      </c>
      <c r="T43" s="22">
        <f>S43</f>
        <v>4096</v>
      </c>
      <c r="U43" s="37">
        <f>T43</f>
        <v>4096</v>
      </c>
    </row>
    <row r="44" spans="1:21" ht="27" hidden="1" customHeight="1">
      <c r="A44" s="7" t="s">
        <v>71</v>
      </c>
      <c r="B44" s="14" t="s">
        <v>9</v>
      </c>
      <c r="C44" s="56"/>
      <c r="D44" s="56"/>
      <c r="E44" s="56"/>
      <c r="F44" s="56" t="e">
        <f>SUM(F5+F10+F15+F20+F25+#REF!+#REF!+#REF!+#REF!+#REF!+F39)</f>
        <v>#REF!</v>
      </c>
      <c r="G44" s="56"/>
      <c r="H44" s="56"/>
      <c r="I44" s="56"/>
      <c r="J44" s="56" t="e">
        <f>SUM(J5+J10+J15+J20+J25+#REF!+#REF!+#REF!+#REF!+#REF!+J39)</f>
        <v>#REF!</v>
      </c>
      <c r="K44" s="56" t="e">
        <f>SUM(K5+K10+K15+K20+K25+#REF!+#REF!+#REF!+#REF!+#REF!+K39)</f>
        <v>#REF!</v>
      </c>
      <c r="L44" s="56"/>
      <c r="M44" s="56"/>
      <c r="N44" s="56"/>
      <c r="O44" s="56" t="e">
        <f>SUM(O5+O10+O15+O20+O25+#REF!+#REF!+#REF!+#REF!+#REF!+O39)</f>
        <v>#REF!</v>
      </c>
      <c r="P44" s="56"/>
      <c r="Q44" s="56"/>
      <c r="R44" s="56"/>
      <c r="S44" s="56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56"/>
      <c r="D45" s="56"/>
      <c r="E45" s="56"/>
      <c r="F45" s="56" t="e">
        <f>SUM(F6+F11+F16+F21+F26+#REF!+#REF!+#REF!+#REF!+#REF!+F40)</f>
        <v>#REF!</v>
      </c>
      <c r="G45" s="56"/>
      <c r="H45" s="56"/>
      <c r="I45" s="56"/>
      <c r="J45" s="56" t="e">
        <f>SUM(J6+J11+J16+J21+J26+#REF!+#REF!+#REF!+#REF!+#REF!+J40)</f>
        <v>#REF!</v>
      </c>
      <c r="K45" s="56" t="e">
        <f>SUM(K6+K11+K16+K21+K26+#REF!+#REF!+#REF!+#REF!+#REF!+K40)</f>
        <v>#REF!</v>
      </c>
      <c r="L45" s="56"/>
      <c r="M45" s="56"/>
      <c r="N45" s="56"/>
      <c r="O45" s="56" t="e">
        <f>SUM(O6+O11+O16+O21+O26+#REF!+#REF!+#REF!+#REF!+#REF!+O40)</f>
        <v>#REF!</v>
      </c>
      <c r="P45" s="56"/>
      <c r="Q45" s="56"/>
      <c r="R45" s="56"/>
      <c r="S45" s="56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ht="27" customHeight="1">
      <c r="A48" s="7" t="s">
        <v>13</v>
      </c>
      <c r="B48" s="14" t="s">
        <v>9</v>
      </c>
      <c r="C48" s="8">
        <v>10336</v>
      </c>
      <c r="D48" s="8">
        <v>8826</v>
      </c>
      <c r="E48" s="8">
        <v>10505</v>
      </c>
      <c r="F48" s="21">
        <f>SUM(C48:E48)</f>
        <v>29667</v>
      </c>
      <c r="G48" s="8">
        <v>10275</v>
      </c>
      <c r="H48" s="8">
        <v>10532</v>
      </c>
      <c r="I48" s="8">
        <v>10382</v>
      </c>
      <c r="J48" s="21">
        <f>SUM(G48:I48)</f>
        <v>31189</v>
      </c>
      <c r="K48" s="21">
        <f>SUM(J48,F48)</f>
        <v>60856</v>
      </c>
      <c r="L48" s="8">
        <v>10091</v>
      </c>
      <c r="M48" s="8">
        <v>9674</v>
      </c>
      <c r="N48" s="8">
        <v>9795</v>
      </c>
      <c r="O48" s="21">
        <f>SUM(L48:N48)</f>
        <v>29560</v>
      </c>
      <c r="P48" s="8">
        <v>9761</v>
      </c>
      <c r="Q48" s="8">
        <v>9460</v>
      </c>
      <c r="R48" s="8">
        <v>9557</v>
      </c>
      <c r="S48" s="21">
        <f>SUM(P48:R48)</f>
        <v>28778</v>
      </c>
      <c r="T48" s="21">
        <f>SUM(S48,O48)</f>
        <v>58338</v>
      </c>
      <c r="U48" s="21">
        <f>SUM(T48,K48)</f>
        <v>119194</v>
      </c>
    </row>
    <row r="49" spans="1:21" ht="27" customHeight="1">
      <c r="A49" s="9"/>
      <c r="B49" s="24" t="s">
        <v>10</v>
      </c>
      <c r="C49" s="25">
        <v>9546</v>
      </c>
      <c r="D49" s="25">
        <v>8043</v>
      </c>
      <c r="E49" s="25">
        <v>9125</v>
      </c>
      <c r="F49" s="36">
        <f>SUM(C49:E49)</f>
        <v>26714</v>
      </c>
      <c r="G49" s="25">
        <v>9110</v>
      </c>
      <c r="H49" s="25">
        <v>8863</v>
      </c>
      <c r="I49" s="25">
        <v>9050</v>
      </c>
      <c r="J49" s="51">
        <f>SUM(G49:I49)</f>
        <v>27023</v>
      </c>
      <c r="K49" s="36">
        <f>SUM(K50:K51)</f>
        <v>53737</v>
      </c>
      <c r="L49" s="43">
        <v>9168</v>
      </c>
      <c r="M49" s="25">
        <v>8414</v>
      </c>
      <c r="N49" s="25">
        <v>8876</v>
      </c>
      <c r="O49" s="51">
        <f>SUM(L49:N49)</f>
        <v>26458</v>
      </c>
      <c r="P49" s="25">
        <v>8783</v>
      </c>
      <c r="Q49" s="25">
        <v>8878</v>
      </c>
      <c r="R49" s="25">
        <v>8263</v>
      </c>
      <c r="S49" s="51">
        <f>SUM(P49:R49)</f>
        <v>25924</v>
      </c>
      <c r="T49" s="51">
        <f>SUM(S49,O49)</f>
        <v>52382</v>
      </c>
      <c r="U49" s="51">
        <f>SUM(T49,K49)</f>
        <v>106119</v>
      </c>
    </row>
    <row r="50" spans="1:21" ht="27" customHeight="1">
      <c r="A50" s="9"/>
      <c r="B50" s="15" t="s">
        <v>15</v>
      </c>
      <c r="C50" s="8">
        <v>5604</v>
      </c>
      <c r="D50" s="8">
        <v>4534</v>
      </c>
      <c r="E50" s="8">
        <v>5063</v>
      </c>
      <c r="F50" s="21">
        <f>SUM(C50:E50)</f>
        <v>15201</v>
      </c>
      <c r="G50" s="8">
        <v>5068</v>
      </c>
      <c r="H50" s="8">
        <v>4835</v>
      </c>
      <c r="I50" s="8">
        <v>5217</v>
      </c>
      <c r="J50" s="21">
        <f>SUM(G50:I50)</f>
        <v>15120</v>
      </c>
      <c r="K50" s="21">
        <f>SUM(F50+J50)</f>
        <v>30321</v>
      </c>
      <c r="L50" s="8">
        <v>5011</v>
      </c>
      <c r="M50" s="8">
        <v>4635</v>
      </c>
      <c r="N50" s="8">
        <v>4889</v>
      </c>
      <c r="O50" s="21">
        <f>SUM(L50:N50)</f>
        <v>14535</v>
      </c>
      <c r="P50" s="8">
        <v>4996</v>
      </c>
      <c r="Q50" s="8">
        <v>5058</v>
      </c>
      <c r="R50" s="8">
        <v>4552</v>
      </c>
      <c r="S50" s="21">
        <f>SUM(P50:R50)</f>
        <v>14606</v>
      </c>
      <c r="T50" s="21">
        <f>SUM(S50,O50)</f>
        <v>29141</v>
      </c>
      <c r="U50" s="21">
        <f>SUM(T50,K50)</f>
        <v>59462</v>
      </c>
    </row>
    <row r="51" spans="1:21" ht="27" customHeight="1">
      <c r="A51" s="9"/>
      <c r="B51" s="15" t="s">
        <v>16</v>
      </c>
      <c r="C51" s="8">
        <v>3942</v>
      </c>
      <c r="D51" s="8">
        <v>3509</v>
      </c>
      <c r="E51" s="8">
        <v>4062</v>
      </c>
      <c r="F51" s="21">
        <f>SUM(C51:E51)</f>
        <v>11513</v>
      </c>
      <c r="G51" s="8">
        <v>4042</v>
      </c>
      <c r="H51" s="8">
        <v>4028</v>
      </c>
      <c r="I51" s="8">
        <v>3833</v>
      </c>
      <c r="J51" s="21">
        <f>SUM(G51:I51)</f>
        <v>11903</v>
      </c>
      <c r="K51" s="21">
        <f>SUM(F51+J51)</f>
        <v>23416</v>
      </c>
      <c r="L51" s="8">
        <v>4157</v>
      </c>
      <c r="M51" s="8">
        <v>3779</v>
      </c>
      <c r="N51" s="8">
        <v>3987</v>
      </c>
      <c r="O51" s="21">
        <f>SUM(L51:N51)</f>
        <v>11923</v>
      </c>
      <c r="P51" s="8">
        <v>3787</v>
      </c>
      <c r="Q51" s="8">
        <v>3820</v>
      </c>
      <c r="R51" s="8">
        <v>3711</v>
      </c>
      <c r="S51" s="21">
        <f>SUM(P51:R51)</f>
        <v>11318</v>
      </c>
      <c r="T51" s="21">
        <f>SUM(S51,O51)</f>
        <v>23241</v>
      </c>
      <c r="U51" s="21">
        <f>SUM(T51,K51)</f>
        <v>46657</v>
      </c>
    </row>
    <row r="52" spans="1:21" ht="27" customHeight="1" thickBot="1">
      <c r="A52" s="42"/>
      <c r="B52" s="16" t="s">
        <v>11</v>
      </c>
      <c r="C52" s="11">
        <v>4601</v>
      </c>
      <c r="D52" s="11">
        <v>4791</v>
      </c>
      <c r="E52" s="11">
        <v>5026</v>
      </c>
      <c r="F52" s="37">
        <f>E52</f>
        <v>5026</v>
      </c>
      <c r="G52" s="11">
        <v>5040</v>
      </c>
      <c r="H52" s="11">
        <v>5498</v>
      </c>
      <c r="I52" s="11">
        <v>5446</v>
      </c>
      <c r="J52" s="22">
        <f>I52</f>
        <v>5446</v>
      </c>
      <c r="K52" s="22">
        <f>J52</f>
        <v>5446</v>
      </c>
      <c r="L52" s="11">
        <v>5140</v>
      </c>
      <c r="M52" s="11">
        <v>5476</v>
      </c>
      <c r="N52" s="11">
        <v>5300</v>
      </c>
      <c r="O52" s="22">
        <f>N52</f>
        <v>5300</v>
      </c>
      <c r="P52" s="11">
        <v>5333</v>
      </c>
      <c r="Q52" s="11">
        <v>4872</v>
      </c>
      <c r="R52" s="11">
        <v>5098</v>
      </c>
      <c r="S52" s="22">
        <f>R52</f>
        <v>5098</v>
      </c>
      <c r="T52" s="22">
        <f>S52</f>
        <v>5098</v>
      </c>
      <c r="U52" s="22">
        <f>T52</f>
        <v>5098</v>
      </c>
    </row>
    <row r="54" spans="1:21" ht="20.25" customHeight="1">
      <c r="A54" s="6" t="s">
        <v>72</v>
      </c>
      <c r="B54" s="6" t="s">
        <v>73</v>
      </c>
      <c r="C54" s="56">
        <f t="shared" ref="C54:D57" si="0">C5+C10+C15+C20+C25+C30+C39+C48</f>
        <v>200352</v>
      </c>
      <c r="D54" s="56">
        <f t="shared" si="0"/>
        <v>174535</v>
      </c>
      <c r="E54" s="56">
        <f>E5+E10+E15+E20+E25+E30+E39+E48</f>
        <v>202256</v>
      </c>
      <c r="F54" s="56">
        <f>SUM(C54:E54)</f>
        <v>577143</v>
      </c>
      <c r="G54" s="56">
        <f t="shared" ref="G54:H57" si="1">G5+G10+G15+G20+G25+G30+G39+G48</f>
        <v>201143</v>
      </c>
      <c r="H54" s="56">
        <f t="shared" si="1"/>
        <v>198872</v>
      </c>
      <c r="I54" s="56">
        <f>I5+I10+I15+I20+I25+I30+I39+I48</f>
        <v>195845</v>
      </c>
      <c r="J54" s="56">
        <f>SUM(G54:I54)</f>
        <v>595860</v>
      </c>
      <c r="K54" s="56">
        <f>SUM(F54+J54)</f>
        <v>1173003</v>
      </c>
      <c r="L54" s="56">
        <f t="shared" ref="L54:M57" si="2">L5+L10+L15+L20+L25+L30+L39+L48</f>
        <v>194017</v>
      </c>
      <c r="M54" s="56">
        <f t="shared" si="2"/>
        <v>174082</v>
      </c>
      <c r="N54" s="56">
        <f>N5+N10+N15+N20+N25+N30+N39+N48</f>
        <v>169533</v>
      </c>
      <c r="O54" s="56">
        <f>SUM(L54:N54)</f>
        <v>537632</v>
      </c>
      <c r="P54" s="56">
        <f t="shared" ref="P54:Q57" si="3">P5+P10+P15+P20+P25+P30+P39+P48</f>
        <v>173604</v>
      </c>
      <c r="Q54" s="56">
        <f t="shared" si="3"/>
        <v>175500</v>
      </c>
      <c r="R54" s="56">
        <f>R5+R10+R15+R20+R25+R30+R39+R48</f>
        <v>173180</v>
      </c>
      <c r="S54" s="56">
        <f>SUM(P54:R54)</f>
        <v>522284</v>
      </c>
      <c r="T54" s="56">
        <f>O54+S54</f>
        <v>1059916</v>
      </c>
      <c r="U54" s="56">
        <f>K54+T54</f>
        <v>2232919</v>
      </c>
    </row>
    <row r="55" spans="1:21" ht="20.25" customHeight="1">
      <c r="B55" s="6" t="s">
        <v>74</v>
      </c>
      <c r="C55" s="56">
        <f t="shared" si="0"/>
        <v>170226</v>
      </c>
      <c r="D55" s="56">
        <f t="shared" si="0"/>
        <v>152612</v>
      </c>
      <c r="E55" s="56">
        <f>E6+E11+E16+E21+E26+E31+E40+E49</f>
        <v>177383</v>
      </c>
      <c r="F55" s="56">
        <f>SUM(C55:E55)</f>
        <v>500221</v>
      </c>
      <c r="G55" s="56">
        <f t="shared" si="1"/>
        <v>172118</v>
      </c>
      <c r="H55" s="56">
        <f t="shared" si="1"/>
        <v>171382</v>
      </c>
      <c r="I55" s="56">
        <f>I6+I11+I16+I21+I26+I31+I40+I49</f>
        <v>168315</v>
      </c>
      <c r="J55" s="56">
        <f>SUM(G55:I55)</f>
        <v>511815</v>
      </c>
      <c r="K55" s="56">
        <f>SUM(F55+J55)</f>
        <v>1012036</v>
      </c>
      <c r="L55" s="56">
        <f t="shared" si="2"/>
        <v>168449</v>
      </c>
      <c r="M55" s="56">
        <f t="shared" si="2"/>
        <v>150260</v>
      </c>
      <c r="N55" s="56">
        <f>N6+N11+N16+N21+N26+N31+N40+N49</f>
        <v>149268</v>
      </c>
      <c r="O55" s="56">
        <f>SUM(L55:N55)</f>
        <v>467977</v>
      </c>
      <c r="P55" s="56">
        <f t="shared" si="3"/>
        <v>147401</v>
      </c>
      <c r="Q55" s="56">
        <f t="shared" si="3"/>
        <v>155366</v>
      </c>
      <c r="R55" s="56">
        <f>R6+R11+R16+R21+R26+R31+R40+R49</f>
        <v>151345</v>
      </c>
      <c r="S55" s="56">
        <f>SUM(P55:R55)</f>
        <v>454112</v>
      </c>
      <c r="T55" s="56">
        <f>O55+S55</f>
        <v>922089</v>
      </c>
      <c r="U55" s="56">
        <f>K55+T55</f>
        <v>1934125</v>
      </c>
    </row>
    <row r="56" spans="1:21" ht="20.25" customHeight="1">
      <c r="B56" s="6" t="s">
        <v>75</v>
      </c>
      <c r="C56" s="56">
        <f t="shared" si="0"/>
        <v>107123</v>
      </c>
      <c r="D56" s="56">
        <f t="shared" si="0"/>
        <v>94870</v>
      </c>
      <c r="E56" s="56">
        <f>E7+E12+E17+E22+E27+E32+E41+E50</f>
        <v>111104</v>
      </c>
      <c r="F56" s="56">
        <f>SUM(C56:E56)</f>
        <v>313097</v>
      </c>
      <c r="G56" s="56">
        <f t="shared" si="1"/>
        <v>107885</v>
      </c>
      <c r="H56" s="56">
        <f t="shared" si="1"/>
        <v>108543</v>
      </c>
      <c r="I56" s="56">
        <f>I7+I12+I17+I22+I27+I32+I41+I50</f>
        <v>108996</v>
      </c>
      <c r="J56" s="56">
        <f>SUM(G56:I56)</f>
        <v>325424</v>
      </c>
      <c r="K56" s="56">
        <f>SUM(F56+J56)</f>
        <v>638521</v>
      </c>
      <c r="L56" s="56">
        <f t="shared" si="2"/>
        <v>105875</v>
      </c>
      <c r="M56" s="56">
        <f t="shared" si="2"/>
        <v>94840</v>
      </c>
      <c r="N56" s="56">
        <f>N7+N12+N17+N22+N27+N32+N41+N50</f>
        <v>94579</v>
      </c>
      <c r="O56" s="56">
        <f>SUM(L56:N56)</f>
        <v>295294</v>
      </c>
      <c r="P56" s="56">
        <f t="shared" si="3"/>
        <v>99065</v>
      </c>
      <c r="Q56" s="56">
        <f t="shared" si="3"/>
        <v>106290</v>
      </c>
      <c r="R56" s="56">
        <f>R7+R12+R17+R22+R27+R32+R41+R50</f>
        <v>103470</v>
      </c>
      <c r="S56" s="56">
        <f>SUM(P56:R56)</f>
        <v>308825</v>
      </c>
      <c r="T56" s="56">
        <f>O56+S56</f>
        <v>604119</v>
      </c>
      <c r="U56" s="56">
        <f>K56+T56</f>
        <v>1242640</v>
      </c>
    </row>
    <row r="57" spans="1:21" ht="20.25" customHeight="1">
      <c r="B57" s="6" t="s">
        <v>76</v>
      </c>
      <c r="C57" s="56">
        <f t="shared" si="0"/>
        <v>63103</v>
      </c>
      <c r="D57" s="56">
        <f t="shared" si="0"/>
        <v>57642</v>
      </c>
      <c r="E57" s="56">
        <f>E8+E13+E18+E23+E28+E33+E42+E51</f>
        <v>66279</v>
      </c>
      <c r="F57" s="56">
        <f>SUM(C57:E57)</f>
        <v>187024</v>
      </c>
      <c r="G57" s="56">
        <f t="shared" si="1"/>
        <v>64233</v>
      </c>
      <c r="H57" s="56">
        <f t="shared" si="1"/>
        <v>62839</v>
      </c>
      <c r="I57" s="56">
        <f>I8+I13+I18+I23+I28+I33+I42+I51</f>
        <v>59319</v>
      </c>
      <c r="J57" s="56">
        <f>SUM(G57:I57)</f>
        <v>186391</v>
      </c>
      <c r="K57" s="56">
        <f>SUM(F57+J57)</f>
        <v>373415</v>
      </c>
      <c r="L57" s="56">
        <f t="shared" si="2"/>
        <v>62574</v>
      </c>
      <c r="M57" s="56">
        <f t="shared" si="2"/>
        <v>55420</v>
      </c>
      <c r="N57" s="56">
        <f>N8+N13+N18+N23+N28+N33+N42+N51</f>
        <v>54689</v>
      </c>
      <c r="O57" s="56">
        <f>SUM(L57:N57)</f>
        <v>172683</v>
      </c>
      <c r="P57" s="56">
        <f t="shared" si="3"/>
        <v>48336</v>
      </c>
      <c r="Q57" s="56">
        <f t="shared" si="3"/>
        <v>49076</v>
      </c>
      <c r="R57" s="56">
        <f>R8+R13+R18+R23+R28+R33+R42+R51</f>
        <v>47875</v>
      </c>
      <c r="S57" s="56">
        <f>SUM(P57:R57)</f>
        <v>145287</v>
      </c>
      <c r="T57" s="56">
        <f>O57+S57</f>
        <v>317970</v>
      </c>
      <c r="U57" s="56">
        <f>K57+T57</f>
        <v>691385</v>
      </c>
    </row>
    <row r="58" spans="1:21" ht="20.25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1:21" ht="20.25" customHeight="1">
      <c r="A59" t="s">
        <v>90</v>
      </c>
      <c r="B59" t="s">
        <v>91</v>
      </c>
      <c r="C59" s="59">
        <f>(C54/'10년'!C54-1)*100</f>
        <v>9.0380690631037588</v>
      </c>
      <c r="D59" s="59">
        <f>(D54/'10년'!D54-1)*100</f>
        <v>-0.77939353973144332</v>
      </c>
      <c r="E59" s="59">
        <f>(E54/'10년'!E54-1)*100</f>
        <v>-2.9612144241656591</v>
      </c>
      <c r="F59" s="59">
        <f>(F54/'10년'!F54-1)*100</f>
        <v>1.5955527312222495</v>
      </c>
      <c r="G59" s="59">
        <f>(G54/'10년'!G54-1)*100</f>
        <v>-5.0047227732124338</v>
      </c>
      <c r="H59" s="59">
        <f>(H54/'10년'!H54-1)*100</f>
        <v>1.5072555494872963</v>
      </c>
      <c r="I59" s="59">
        <f>(I54/'10년'!I54-1)*100</f>
        <v>-2.293431516348865</v>
      </c>
      <c r="J59" s="59">
        <f>(J54/'10년'!J54-1)*100</f>
        <v>-2.0129879740372059</v>
      </c>
      <c r="K59" s="59">
        <f>(K54/'10년'!K54-1)*100</f>
        <v>-0.27011171759424579</v>
      </c>
      <c r="L59" s="59">
        <f>(L54/'10년'!L54-1)*100</f>
        <v>-6.2307584493666246</v>
      </c>
      <c r="M59" s="59">
        <f>(M54/'10년'!M54-1)*100</f>
        <v>-2.0894615769669889</v>
      </c>
      <c r="N59" s="59">
        <f>(N54/'10년'!N54-1)*100</f>
        <v>-9.6614161480092058</v>
      </c>
      <c r="O59" s="59">
        <f>(O54/'10년'!O54-1)*100</f>
        <v>-6.0691510736062382</v>
      </c>
      <c r="P59" s="59">
        <f>(P54/'10년'!P54-1)*100</f>
        <v>-13.710130376217155</v>
      </c>
      <c r="Q59" s="59">
        <f>(Q54/'10년'!Q54-1)*100</f>
        <v>-10.929078230153166</v>
      </c>
      <c r="R59" s="59">
        <f>(R54/'10년'!R54-1)*100</f>
        <v>-10.195911678991088</v>
      </c>
      <c r="S59" s="59">
        <f>(S54/'10년'!S54-1)*100</f>
        <v>-11.63649221825761</v>
      </c>
      <c r="T59" s="59">
        <f>(T54/'10년'!T54-1)*100</f>
        <v>-8.8975471728926401</v>
      </c>
      <c r="U59" s="59">
        <f>(U54/'10년'!U54-1)*100</f>
        <v>-4.5603268574760047</v>
      </c>
    </row>
    <row r="60" spans="1:21" ht="20.25" customHeight="1">
      <c r="A60"/>
      <c r="B60" t="s">
        <v>41</v>
      </c>
      <c r="C60" s="59">
        <f>(C55/'10년'!C55-1)*100</f>
        <v>7.0778869500673025</v>
      </c>
      <c r="D60" s="59">
        <f>(D55/'10년'!D55-1)*100</f>
        <v>0.92251532565783556</v>
      </c>
      <c r="E60" s="59">
        <f>(E55/'10년'!E55-1)*100</f>
        <v>-3.0900518468741645</v>
      </c>
      <c r="F60" s="59">
        <f>(F55/'10년'!F55-1)*100</f>
        <v>1.4173914806479671</v>
      </c>
      <c r="G60" s="59">
        <f>(G55/'10년'!G55-1)*100</f>
        <v>-4.2730574357206059</v>
      </c>
      <c r="H60" s="59">
        <f>(H55/'10년'!H55-1)*100</f>
        <v>0.24508226926294174</v>
      </c>
      <c r="I60" s="59">
        <f>(I55/'10년'!I55-1)*100</f>
        <v>-4.6233439486836563</v>
      </c>
      <c r="J60" s="59">
        <f>(J55/'10년'!J55-1)*100</f>
        <v>-2.9252443867854749</v>
      </c>
      <c r="K60" s="59">
        <f>(K55/'10년'!K55-1)*100</f>
        <v>-0.82628754649827219</v>
      </c>
      <c r="L60" s="59">
        <f>(L55/'10년'!L55-1)*100</f>
        <v>-6.9224266066958755</v>
      </c>
      <c r="M60" s="59">
        <f>(M55/'10년'!M55-1)*100</f>
        <v>-3.5607927705894382</v>
      </c>
      <c r="N60" s="59">
        <f>(N55/'10년'!N55-1)*100</f>
        <v>-7.8626717528980432</v>
      </c>
      <c r="O60" s="59">
        <f>(O55/'10년'!O55-1)*100</f>
        <v>-6.177737769927683</v>
      </c>
      <c r="P60" s="59">
        <f>(P55/'10년'!P55-1)*100</f>
        <v>-15.23611813957768</v>
      </c>
      <c r="Q60" s="59">
        <f>(Q55/'10년'!Q55-1)*100</f>
        <v>-8.3813443881612706</v>
      </c>
      <c r="R60" s="59">
        <f>(R55/'10년'!R55-1)*100</f>
        <v>-10.190069844585414</v>
      </c>
      <c r="S60" s="59">
        <f>(S55/'10년'!S55-1)*100</f>
        <v>-11.304864138502168</v>
      </c>
      <c r="T60" s="59">
        <f>(T55/'10년'!T55-1)*100</f>
        <v>-8.7747815307538843</v>
      </c>
      <c r="U60" s="59">
        <f>(U55/'10년'!U55-1)*100</f>
        <v>-4.7815853382964457</v>
      </c>
    </row>
    <row r="61" spans="1:21" ht="20.25" customHeight="1">
      <c r="A61"/>
      <c r="B61" t="s">
        <v>40</v>
      </c>
      <c r="C61" s="59">
        <f>(C56/'10년'!C56-1)*100</f>
        <v>8.0500695971434943</v>
      </c>
      <c r="D61" s="59">
        <f>(D56/'10년'!D56-1)*100</f>
        <v>9.767667885407505</v>
      </c>
      <c r="E61" s="59">
        <f>(E56/'10년'!E56-1)*100</f>
        <v>-0.16802796272834541</v>
      </c>
      <c r="F61" s="59">
        <f>(F56/'10년'!F56-1)*100</f>
        <v>5.4692263382525752</v>
      </c>
      <c r="G61" s="59">
        <f>(G56/'10년'!G56-1)*100</f>
        <v>2.1323543045737026E-2</v>
      </c>
      <c r="H61" s="59">
        <f>(H56/'10년'!H56-1)*100</f>
        <v>9.5154976188554397</v>
      </c>
      <c r="I61" s="59">
        <f>(I56/'10년'!I56-1)*100</f>
        <v>-0.32008486821648585</v>
      </c>
      <c r="J61" s="59">
        <f>(J56/'10년'!J56-1)*100</f>
        <v>2.878098128477502</v>
      </c>
      <c r="K61" s="59">
        <f>(K56/'10년'!K56-1)*100</f>
        <v>4.1325481383147844</v>
      </c>
      <c r="L61" s="59">
        <f>(L56/'10년'!L56-1)*100</f>
        <v>-3.2999050124214557</v>
      </c>
      <c r="M61" s="59">
        <f>(M56/'10년'!M56-1)*100</f>
        <v>-4.9537496367116685</v>
      </c>
      <c r="N61" s="59">
        <f>(N56/'10년'!N56-1)*100</f>
        <v>-1.1496775677003357</v>
      </c>
      <c r="O61" s="59">
        <f>(O56/'10년'!O56-1)*100</f>
        <v>-3.1664207247089737</v>
      </c>
      <c r="P61" s="59">
        <f>(P56/'10년'!P56-1)*100</f>
        <v>-7.6601139043464439</v>
      </c>
      <c r="Q61" s="59">
        <f>(Q56/'10년'!Q56-1)*100</f>
        <v>1.5467512491521118</v>
      </c>
      <c r="R61" s="59">
        <f>(R56/'10년'!R56-1)*100</f>
        <v>2.9726421384711932</v>
      </c>
      <c r="S61" s="59">
        <f>(S56/'10년'!S56-1)*100</f>
        <v>-1.1560730643297656</v>
      </c>
      <c r="T61" s="59">
        <f>(T56/'10년'!T56-1)*100</f>
        <v>-2.1490572363849547</v>
      </c>
      <c r="U61" s="59">
        <f>(U56/'10년'!U56-1)*100</f>
        <v>0.98101039519962185</v>
      </c>
    </row>
    <row r="62" spans="1:21" ht="20.25" customHeight="1">
      <c r="A62"/>
      <c r="B62" t="s">
        <v>42</v>
      </c>
      <c r="C62" s="59">
        <f>(C57/'10년'!C57-1)*100</f>
        <v>5.4669741944110228</v>
      </c>
      <c r="D62" s="59">
        <f>(D57/'10년'!D57-1)*100</f>
        <v>-11.031193566809183</v>
      </c>
      <c r="E62" s="59">
        <f>(E57/'10년'!E57-1)*100</f>
        <v>-7.6225121257735395</v>
      </c>
      <c r="F62" s="59">
        <f>(F57/'10년'!F57-1)*100</f>
        <v>-4.7588977893659345</v>
      </c>
      <c r="G62" s="59">
        <f>(G57/'10년'!G57-1)*100</f>
        <v>-10.711853097763379</v>
      </c>
      <c r="H62" s="59">
        <f>(H57/'10년'!H57-1)*100</f>
        <v>-12.542622928003787</v>
      </c>
      <c r="I62" s="59">
        <f>(I57/'10년'!I57-1)*100</f>
        <v>-11.632999642474084</v>
      </c>
      <c r="J62" s="59">
        <f>(J57/'10년'!J57-1)*100</f>
        <v>-11.628689822585081</v>
      </c>
      <c r="K62" s="59">
        <f>(K57/'10년'!K57-1)*100</f>
        <v>-8.316494265714347</v>
      </c>
      <c r="L62" s="59">
        <f>(L57/'10년'!L57-1)*100</f>
        <v>-12.470449999300593</v>
      </c>
      <c r="M62" s="59">
        <f>(M57/'10년'!M57-1)*100</f>
        <v>-1.0798750557786674</v>
      </c>
      <c r="N62" s="59">
        <f>(N57/'10년'!N57-1)*100</f>
        <v>-17.546398902407766</v>
      </c>
      <c r="O62" s="59">
        <f>(O57/'10년'!O57-1)*100</f>
        <v>-10.915131473733631</v>
      </c>
      <c r="P62" s="59">
        <f>(P57/'10년'!P57-1)*100</f>
        <v>-27.437587257742479</v>
      </c>
      <c r="Q62" s="59">
        <f>(Q57/'10년'!Q57-1)*100</f>
        <v>-24.391446354840696</v>
      </c>
      <c r="R62" s="59">
        <f>(R57/'10년'!R57-1)*100</f>
        <v>-29.630772848869679</v>
      </c>
      <c r="S62" s="59">
        <f>(S57/'10년'!S57-1)*100</f>
        <v>-27.194507779810074</v>
      </c>
      <c r="T62" s="59">
        <f>(T57/'10년'!T57-1)*100</f>
        <v>-19.17304700607022</v>
      </c>
      <c r="U62" s="59">
        <f>(U57/'10년'!U57-1)*100</f>
        <v>-13.650595803832477</v>
      </c>
    </row>
    <row r="63" spans="1:21" ht="20.25" customHeight="1">
      <c r="A63" t="s">
        <v>92</v>
      </c>
      <c r="B63" t="s">
        <v>91</v>
      </c>
      <c r="C63" s="59">
        <f>(C54/'10년'!R54-1)*100</f>
        <v>3.8943798550108433</v>
      </c>
      <c r="D63" s="59">
        <f t="shared" ref="D63:E66" si="4">(D54/C54-1)*100</f>
        <v>-12.885820955118987</v>
      </c>
      <c r="E63" s="59">
        <f t="shared" si="4"/>
        <v>15.882774228664731</v>
      </c>
      <c r="F63" s="60"/>
      <c r="G63" s="59">
        <f>(G54/E54-1)*100</f>
        <v>-0.55029269836247563</v>
      </c>
      <c r="H63" s="59">
        <f t="shared" ref="H63:I66" si="5">(H54/G54-1)*100</f>
        <v>-1.1290474935742201</v>
      </c>
      <c r="I63" s="59">
        <f t="shared" si="5"/>
        <v>-1.5220845569009267</v>
      </c>
      <c r="J63" s="60"/>
      <c r="K63" s="60"/>
      <c r="L63" s="59">
        <f>(L54/I54-1)*100</f>
        <v>-0.93339120222625249</v>
      </c>
      <c r="M63" s="59">
        <f t="shared" ref="M63:N66" si="6">(M54/L54-1)*100</f>
        <v>-10.274872820422953</v>
      </c>
      <c r="N63" s="59">
        <f t="shared" si="6"/>
        <v>-2.6131363380475836</v>
      </c>
      <c r="O63" s="60"/>
      <c r="P63" s="59">
        <f>(P54/N54-1)*100</f>
        <v>2.4013024013024076</v>
      </c>
      <c r="Q63" s="59">
        <f t="shared" ref="Q63:R66" si="7">(Q54/P54-1)*100</f>
        <v>1.0921407340844791</v>
      </c>
      <c r="R63" s="59">
        <f t="shared" si="7"/>
        <v>-1.3219373219373165</v>
      </c>
      <c r="S63" s="60"/>
      <c r="T63" s="60"/>
      <c r="U63" s="60"/>
    </row>
    <row r="64" spans="1:21" ht="20.25" customHeight="1">
      <c r="A64"/>
      <c r="B64" t="s">
        <v>41</v>
      </c>
      <c r="C64" s="59">
        <f>(C55/'10년'!R55-1)*100</f>
        <v>1.0141410065453327</v>
      </c>
      <c r="D64" s="59">
        <f t="shared" si="4"/>
        <v>-10.347420488057057</v>
      </c>
      <c r="E64" s="59">
        <f t="shared" si="4"/>
        <v>16.231357953503011</v>
      </c>
      <c r="F64" s="60"/>
      <c r="G64" s="59">
        <f>(G55/E55-1)*100</f>
        <v>-2.9681536562128241</v>
      </c>
      <c r="H64" s="59">
        <f t="shared" si="5"/>
        <v>-0.42761361391603359</v>
      </c>
      <c r="I64" s="59">
        <f t="shared" si="5"/>
        <v>-1.7895694997140943</v>
      </c>
      <c r="J64" s="60"/>
      <c r="K64" s="60"/>
      <c r="L64" s="59">
        <f>(L55/I55-1)*100</f>
        <v>7.961263107862937E-2</v>
      </c>
      <c r="M64" s="59">
        <f t="shared" si="6"/>
        <v>-10.797926968993588</v>
      </c>
      <c r="N64" s="59">
        <f t="shared" si="6"/>
        <v>-0.66018900572341055</v>
      </c>
      <c r="O64" s="60"/>
      <c r="P64" s="59">
        <f>(P55/N55-1)*100</f>
        <v>-1.2507704263472363</v>
      </c>
      <c r="Q64" s="59">
        <f t="shared" si="7"/>
        <v>5.4036268410662114</v>
      </c>
      <c r="R64" s="59">
        <f t="shared" si="7"/>
        <v>-2.5880823346163262</v>
      </c>
      <c r="S64" s="60"/>
      <c r="T64" s="60"/>
      <c r="U64" s="60"/>
    </row>
    <row r="65" spans="1:21" ht="20.25" customHeight="1">
      <c r="A65"/>
      <c r="B65" t="s">
        <v>40</v>
      </c>
      <c r="C65" s="59">
        <f>(C56/'10년'!R56-1)*100</f>
        <v>6.6080829593065493</v>
      </c>
      <c r="D65" s="59">
        <f t="shared" si="4"/>
        <v>-11.438253222930649</v>
      </c>
      <c r="E65" s="59">
        <f t="shared" si="4"/>
        <v>17.111837250975025</v>
      </c>
      <c r="F65" s="60"/>
      <c r="G65" s="59">
        <f>(G56/E56-1)*100</f>
        <v>-2.897285426267282</v>
      </c>
      <c r="H65" s="59">
        <f t="shared" si="5"/>
        <v>0.60990869907773249</v>
      </c>
      <c r="I65" s="59">
        <f t="shared" si="5"/>
        <v>0.41734612089217027</v>
      </c>
      <c r="J65" s="60"/>
      <c r="K65" s="60"/>
      <c r="L65" s="59">
        <f>(L56/I56-1)*100</f>
        <v>-2.8634078314800582</v>
      </c>
      <c r="M65" s="59">
        <f t="shared" si="6"/>
        <v>-10.422668240850063</v>
      </c>
      <c r="N65" s="59">
        <f t="shared" si="6"/>
        <v>-0.27520033741037508</v>
      </c>
      <c r="O65" s="60"/>
      <c r="P65" s="59">
        <f>(P56/N56-1)*100</f>
        <v>4.7431247951448041</v>
      </c>
      <c r="Q65" s="59">
        <f t="shared" si="7"/>
        <v>7.2931913390198444</v>
      </c>
      <c r="R65" s="59">
        <f t="shared" si="7"/>
        <v>-2.6531188258537952</v>
      </c>
      <c r="S65" s="60"/>
      <c r="T65" s="60"/>
      <c r="U65" s="60"/>
    </row>
    <row r="66" spans="1:21" ht="20.25" customHeight="1">
      <c r="A66"/>
      <c r="B66" t="s">
        <v>42</v>
      </c>
      <c r="C66" s="59">
        <f>(C57/'10년'!R57-1)*100</f>
        <v>-7.2478466649028466</v>
      </c>
      <c r="D66" s="59">
        <f t="shared" si="4"/>
        <v>-8.6541051930969957</v>
      </c>
      <c r="E66" s="59">
        <f t="shared" si="4"/>
        <v>14.983865931091911</v>
      </c>
      <c r="F66" s="60"/>
      <c r="G66" s="59">
        <f>(G57/E57-1)*100</f>
        <v>-3.0869506178427542</v>
      </c>
      <c r="H66" s="59">
        <f t="shared" si="5"/>
        <v>-2.1702240281475271</v>
      </c>
      <c r="I66" s="59">
        <f t="shared" si="5"/>
        <v>-5.6016168303123841</v>
      </c>
      <c r="J66" s="60"/>
      <c r="K66" s="60"/>
      <c r="L66" s="59">
        <f>(L57/I57-1)*100</f>
        <v>5.4872806352096237</v>
      </c>
      <c r="M66" s="59">
        <f t="shared" si="6"/>
        <v>-11.432863489628275</v>
      </c>
      <c r="N66" s="59">
        <f t="shared" si="6"/>
        <v>-1.3190184049079789</v>
      </c>
      <c r="O66" s="60"/>
      <c r="P66" s="59">
        <f>(P57/N57-1)*100</f>
        <v>-11.616595659090489</v>
      </c>
      <c r="Q66" s="59">
        <f t="shared" si="7"/>
        <v>1.5309500165508139</v>
      </c>
      <c r="R66" s="59">
        <f t="shared" si="7"/>
        <v>-2.4472247126905211</v>
      </c>
      <c r="S66" s="60"/>
      <c r="T66" s="60"/>
      <c r="U66" s="60"/>
    </row>
    <row r="67" spans="1:21" ht="20.25" customHeight="1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9" spans="1:21" ht="20.25" customHeight="1">
      <c r="J69" s="58"/>
      <c r="O69" s="58"/>
      <c r="S69" s="58"/>
    </row>
    <row r="70" spans="1:21" ht="20.25" customHeight="1">
      <c r="J70" s="58"/>
      <c r="O70" s="58"/>
      <c r="S70" s="58"/>
    </row>
    <row r="71" spans="1:21" ht="20.25" customHeight="1">
      <c r="J71" s="58"/>
      <c r="O71" s="58"/>
      <c r="S71" s="58"/>
    </row>
    <row r="72" spans="1:21" ht="20.25" customHeight="1">
      <c r="J72" s="58"/>
      <c r="O72" s="58"/>
      <c r="S72" s="58"/>
    </row>
  </sheetData>
  <mergeCells count="1">
    <mergeCell ref="A2:U2"/>
  </mergeCells>
  <phoneticPr fontId="8" type="noConversion"/>
  <pageMargins left="0" right="0" top="0.74803149606299213" bottom="0.55118110236220474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2"/>
  <sheetViews>
    <sheetView zoomScale="80" zoomScaleNormal="80" workbookViewId="0">
      <pane xSplit="2" ySplit="4" topLeftCell="G51" activePane="bottomRight" state="frozen"/>
      <selection pane="topRight" activeCell="C1" sqref="C1"/>
      <selection pane="bottomLeft" activeCell="A5" sqref="A5"/>
      <selection pane="bottomRight" activeCell="P54" sqref="P54"/>
    </sheetView>
  </sheetViews>
  <sheetFormatPr defaultRowHeight="20.25" customHeight="1"/>
  <cols>
    <col min="1" max="1" width="11.21875" style="6" customWidth="1"/>
    <col min="2" max="2" width="10.33203125" style="6" customWidth="1"/>
    <col min="3" max="3" width="11" style="6" customWidth="1"/>
    <col min="4" max="4" width="11.5546875" style="6" customWidth="1"/>
    <col min="5" max="5" width="11.21875" style="6" customWidth="1"/>
    <col min="6" max="6" width="11.44140625" style="6" customWidth="1"/>
    <col min="7" max="7" width="10.109375" style="6" customWidth="1"/>
    <col min="8" max="8" width="9.77734375" style="6" customWidth="1"/>
    <col min="9" max="9" width="9" style="6" customWidth="1"/>
    <col min="10" max="10" width="10.6640625" style="6" customWidth="1"/>
    <col min="11" max="11" width="11.88671875" style="6" customWidth="1"/>
    <col min="12" max="12" width="10.33203125" style="6" bestFit="1" customWidth="1"/>
    <col min="13" max="13" width="9.33203125" style="6" bestFit="1" customWidth="1"/>
    <col min="14" max="14" width="9" style="6" bestFit="1" customWidth="1"/>
    <col min="15" max="15" width="11.77734375" style="6" customWidth="1"/>
    <col min="16" max="16" width="9.33203125" style="6" bestFit="1" customWidth="1"/>
    <col min="17" max="18" width="8.88671875" style="6"/>
    <col min="19" max="19" width="10.6640625" style="6" customWidth="1"/>
    <col min="20" max="20" width="11.21875" style="6" customWidth="1"/>
    <col min="21" max="21" width="12" style="6" customWidth="1"/>
    <col min="22" max="16384" width="8.88671875" style="6"/>
  </cols>
  <sheetData>
    <row r="1" spans="1:21" ht="14.25" customHeight="1">
      <c r="F1" s="55"/>
      <c r="J1" s="55"/>
      <c r="K1" s="55"/>
      <c r="O1" s="55"/>
      <c r="S1" s="55"/>
      <c r="T1" s="55"/>
      <c r="U1" s="55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55"/>
      <c r="J3" s="55"/>
      <c r="K3" s="55"/>
      <c r="O3" s="55"/>
      <c r="S3" s="55"/>
      <c r="T3" s="55" t="s">
        <v>25</v>
      </c>
      <c r="U3" s="55"/>
    </row>
    <row r="4" spans="1:21" ht="30.75" customHeight="1" thickBot="1">
      <c r="A4" s="3" t="s">
        <v>1</v>
      </c>
      <c r="B4" s="4" t="s">
        <v>2</v>
      </c>
      <c r="C4" s="5" t="s">
        <v>93</v>
      </c>
      <c r="D4" s="5" t="s">
        <v>94</v>
      </c>
      <c r="E4" s="5" t="s">
        <v>95</v>
      </c>
      <c r="F4" s="20" t="s">
        <v>3</v>
      </c>
      <c r="G4" s="5" t="s">
        <v>96</v>
      </c>
      <c r="H4" s="5" t="s">
        <v>97</v>
      </c>
      <c r="I4" s="5" t="s">
        <v>98</v>
      </c>
      <c r="J4" s="20" t="s">
        <v>4</v>
      </c>
      <c r="K4" s="20" t="s">
        <v>5</v>
      </c>
      <c r="L4" s="5" t="s">
        <v>99</v>
      </c>
      <c r="M4" s="5" t="s">
        <v>100</v>
      </c>
      <c r="N4" s="5" t="s">
        <v>101</v>
      </c>
      <c r="O4" s="20" t="s">
        <v>6</v>
      </c>
      <c r="P4" s="5" t="s">
        <v>102</v>
      </c>
      <c r="Q4" s="5" t="s">
        <v>103</v>
      </c>
      <c r="R4" s="5" t="s">
        <v>104</v>
      </c>
      <c r="S4" s="20" t="s">
        <v>7</v>
      </c>
      <c r="T4" s="20" t="s">
        <v>8</v>
      </c>
      <c r="U4" s="20" t="s">
        <v>105</v>
      </c>
    </row>
    <row r="5" spans="1:21" ht="27" customHeight="1" thickTop="1">
      <c r="A5" s="7" t="s">
        <v>17</v>
      </c>
      <c r="B5" s="14" t="s">
        <v>9</v>
      </c>
      <c r="C5" s="8">
        <v>49483</v>
      </c>
      <c r="D5" s="8">
        <v>50446</v>
      </c>
      <c r="E5" s="8">
        <v>56393</v>
      </c>
      <c r="F5" s="21">
        <f>SUM(C5:E5)</f>
        <v>156322</v>
      </c>
      <c r="G5" s="8">
        <v>51309</v>
      </c>
      <c r="H5" s="8">
        <v>49022</v>
      </c>
      <c r="I5" s="8">
        <v>44252</v>
      </c>
      <c r="J5" s="21">
        <f>SUM(G5:I5)</f>
        <v>144583</v>
      </c>
      <c r="K5" s="21">
        <f>SUM(J5,F5)</f>
        <v>300905</v>
      </c>
      <c r="L5" s="8">
        <v>49353</v>
      </c>
      <c r="M5" s="8">
        <v>43350</v>
      </c>
      <c r="N5" s="8">
        <v>46891</v>
      </c>
      <c r="O5" s="21">
        <f>SUM(L5:N5)</f>
        <v>139594</v>
      </c>
      <c r="P5" s="8">
        <v>48107</v>
      </c>
      <c r="Q5" s="8">
        <v>46671</v>
      </c>
      <c r="R5" s="8">
        <v>44241</v>
      </c>
      <c r="S5" s="21">
        <f>SUM(P5:R5)</f>
        <v>139019</v>
      </c>
      <c r="T5" s="21">
        <f>SUM(S5,O5)</f>
        <v>278613</v>
      </c>
      <c r="U5" s="21">
        <f>SUM(T5,K5)</f>
        <v>579518</v>
      </c>
    </row>
    <row r="6" spans="1:21" ht="27" customHeight="1">
      <c r="A6" s="9"/>
      <c r="B6" s="24" t="s">
        <v>10</v>
      </c>
      <c r="C6" s="25">
        <v>32826</v>
      </c>
      <c r="D6" s="25">
        <v>32596</v>
      </c>
      <c r="E6" s="25">
        <v>35625</v>
      </c>
      <c r="F6" s="36">
        <f>SUM(C6:E6)</f>
        <v>101047</v>
      </c>
      <c r="G6" s="25">
        <v>31213</v>
      </c>
      <c r="H6" s="25">
        <v>31428</v>
      </c>
      <c r="I6" s="25">
        <v>30179</v>
      </c>
      <c r="J6" s="51">
        <f>SUM(G6:I6)</f>
        <v>92820</v>
      </c>
      <c r="K6" s="36">
        <f>SUM(K7:K8)</f>
        <v>193867</v>
      </c>
      <c r="L6" s="25">
        <v>31279</v>
      </c>
      <c r="M6" s="25">
        <v>28777</v>
      </c>
      <c r="N6" s="25">
        <v>30697</v>
      </c>
      <c r="O6" s="51">
        <f>SUM(L6:N6)</f>
        <v>90753</v>
      </c>
      <c r="P6" s="25">
        <v>29682</v>
      </c>
      <c r="Q6" s="25">
        <v>33193</v>
      </c>
      <c r="R6" s="25">
        <v>29300</v>
      </c>
      <c r="S6" s="51">
        <f>SUM(P6:R6)</f>
        <v>92175</v>
      </c>
      <c r="T6" s="51">
        <f>SUM(S6,O6)</f>
        <v>182928</v>
      </c>
      <c r="U6" s="51">
        <f>SUM(T6,K6)</f>
        <v>376795</v>
      </c>
    </row>
    <row r="7" spans="1:21" ht="27" customHeight="1">
      <c r="A7" s="9"/>
      <c r="B7" s="15" t="s">
        <v>15</v>
      </c>
      <c r="C7" s="8">
        <v>26100</v>
      </c>
      <c r="D7" s="8">
        <v>28263</v>
      </c>
      <c r="E7" s="8">
        <v>30305</v>
      </c>
      <c r="F7" s="21">
        <f>SUM(C7:E7)</f>
        <v>84668</v>
      </c>
      <c r="G7" s="8">
        <v>25910</v>
      </c>
      <c r="H7" s="8">
        <v>25977</v>
      </c>
      <c r="I7" s="8">
        <v>25472</v>
      </c>
      <c r="J7" s="21">
        <f>SUM(G7:I7)</f>
        <v>77359</v>
      </c>
      <c r="K7" s="21">
        <f>SUM(F7+J7)</f>
        <v>162027</v>
      </c>
      <c r="L7" s="8">
        <v>25972</v>
      </c>
      <c r="M7" s="8">
        <v>23852</v>
      </c>
      <c r="N7" s="8">
        <v>25256</v>
      </c>
      <c r="O7" s="21">
        <f>SUM(L7:N7)</f>
        <v>75080</v>
      </c>
      <c r="P7" s="8">
        <v>24668</v>
      </c>
      <c r="Q7" s="8">
        <v>28290</v>
      </c>
      <c r="R7" s="8">
        <v>24886</v>
      </c>
      <c r="S7" s="21">
        <f>SUM(P7:R7)</f>
        <v>77844</v>
      </c>
      <c r="T7" s="52">
        <f>SUM(S7,O7)</f>
        <v>152924</v>
      </c>
      <c r="U7" s="52">
        <f>SUM(T7,K7)</f>
        <v>314951</v>
      </c>
    </row>
    <row r="8" spans="1:21" ht="27" customHeight="1">
      <c r="A8" s="9"/>
      <c r="B8" s="15" t="s">
        <v>16</v>
      </c>
      <c r="C8" s="8">
        <v>6726</v>
      </c>
      <c r="D8" s="8">
        <v>4333</v>
      </c>
      <c r="E8" s="8">
        <v>5320</v>
      </c>
      <c r="F8" s="21">
        <f>SUM(C8:E8)</f>
        <v>16379</v>
      </c>
      <c r="G8" s="8">
        <v>5303</v>
      </c>
      <c r="H8" s="8">
        <v>5451</v>
      </c>
      <c r="I8" s="8">
        <v>4707</v>
      </c>
      <c r="J8" s="21">
        <f>SUM(G8:I8)</f>
        <v>15461</v>
      </c>
      <c r="K8" s="21">
        <f>SUM(F8+J8)</f>
        <v>31840</v>
      </c>
      <c r="L8" s="8">
        <v>5307</v>
      </c>
      <c r="M8" s="8">
        <v>4925</v>
      </c>
      <c r="N8" s="8">
        <v>5441</v>
      </c>
      <c r="O8" s="21">
        <f>SUM(L8:N8)</f>
        <v>15673</v>
      </c>
      <c r="P8" s="8">
        <v>5014</v>
      </c>
      <c r="Q8" s="8">
        <v>4903</v>
      </c>
      <c r="R8" s="8">
        <v>4414</v>
      </c>
      <c r="S8" s="21">
        <f>SUM(P8:R8)</f>
        <v>14331</v>
      </c>
      <c r="T8" s="52">
        <f>SUM(S8,O8)</f>
        <v>30004</v>
      </c>
      <c r="U8" s="52">
        <f>SUM(T8,K8)</f>
        <v>61844</v>
      </c>
    </row>
    <row r="9" spans="1:21" ht="27" customHeight="1" thickBot="1">
      <c r="A9" s="10"/>
      <c r="B9" s="16" t="s">
        <v>11</v>
      </c>
      <c r="C9" s="11">
        <v>7121</v>
      </c>
      <c r="D9" s="11">
        <v>6070</v>
      </c>
      <c r="E9" s="11">
        <v>7437</v>
      </c>
      <c r="F9" s="37">
        <f>E9</f>
        <v>7437</v>
      </c>
      <c r="G9" s="11">
        <v>9937</v>
      </c>
      <c r="H9" s="11">
        <v>10842</v>
      </c>
      <c r="I9" s="11">
        <v>8636</v>
      </c>
      <c r="J9" s="22">
        <f>I9</f>
        <v>8636</v>
      </c>
      <c r="K9" s="22">
        <f>J9</f>
        <v>8636</v>
      </c>
      <c r="L9" s="11">
        <v>9928</v>
      </c>
      <c r="M9" s="11">
        <v>8031</v>
      </c>
      <c r="N9" s="11">
        <v>7924</v>
      </c>
      <c r="O9" s="22">
        <f>N9</f>
        <v>7924</v>
      </c>
      <c r="P9" s="11">
        <v>9990</v>
      </c>
      <c r="Q9" s="11">
        <v>7650</v>
      </c>
      <c r="R9" s="11">
        <v>9596</v>
      </c>
      <c r="S9" s="22">
        <f>R9</f>
        <v>9596</v>
      </c>
      <c r="T9" s="22">
        <f>S9</f>
        <v>9596</v>
      </c>
      <c r="U9" s="37">
        <f>T9</f>
        <v>9596</v>
      </c>
    </row>
    <row r="10" spans="1:21" ht="27" customHeight="1" thickTop="1">
      <c r="A10" s="44" t="s">
        <v>19</v>
      </c>
      <c r="B10" s="45" t="s">
        <v>9</v>
      </c>
      <c r="C10" s="46">
        <v>16075</v>
      </c>
      <c r="D10" s="46">
        <v>18146</v>
      </c>
      <c r="E10" s="46">
        <v>20002</v>
      </c>
      <c r="F10" s="21">
        <f>SUM(C10:E10)</f>
        <v>54223</v>
      </c>
      <c r="G10" s="46">
        <v>18076</v>
      </c>
      <c r="H10" s="46">
        <v>19208</v>
      </c>
      <c r="I10" s="46">
        <v>18420</v>
      </c>
      <c r="J10" s="47">
        <f>SUM(G10:I10)</f>
        <v>55704</v>
      </c>
      <c r="K10" s="47">
        <f>SUM(J10,F10)</f>
        <v>109927</v>
      </c>
      <c r="L10" s="46">
        <v>17483</v>
      </c>
      <c r="M10" s="46">
        <v>17053</v>
      </c>
      <c r="N10" s="46">
        <v>17554</v>
      </c>
      <c r="O10" s="47">
        <f>SUM(L10:N10)</f>
        <v>52090</v>
      </c>
      <c r="P10" s="46">
        <v>18508</v>
      </c>
      <c r="Q10" s="46">
        <v>18280</v>
      </c>
      <c r="R10" s="46">
        <v>15918</v>
      </c>
      <c r="S10" s="47">
        <f>SUM(P10:R10)</f>
        <v>52706</v>
      </c>
      <c r="T10" s="47">
        <f>SUM(S10,O10)</f>
        <v>104796</v>
      </c>
      <c r="U10" s="47">
        <f>SUM(T10,K10)</f>
        <v>214723</v>
      </c>
    </row>
    <row r="11" spans="1:21" ht="27" customHeight="1">
      <c r="A11" s="9"/>
      <c r="B11" s="24" t="s">
        <v>10</v>
      </c>
      <c r="C11" s="25">
        <v>15290</v>
      </c>
      <c r="D11" s="25">
        <v>14802</v>
      </c>
      <c r="E11" s="25">
        <v>15352</v>
      </c>
      <c r="F11" s="36">
        <f>SUM(C11:E11)</f>
        <v>45444</v>
      </c>
      <c r="G11" s="25">
        <v>15348</v>
      </c>
      <c r="H11" s="25">
        <v>15833</v>
      </c>
      <c r="I11" s="25">
        <v>15015</v>
      </c>
      <c r="J11" s="53">
        <f>SUM(G11:I11)</f>
        <v>46196</v>
      </c>
      <c r="K11" s="36">
        <f>SUM(K12:K13)</f>
        <v>91640</v>
      </c>
      <c r="L11" s="25">
        <v>14518</v>
      </c>
      <c r="M11" s="25">
        <v>14428</v>
      </c>
      <c r="N11" s="25">
        <v>15496</v>
      </c>
      <c r="O11" s="53">
        <f>SUM(L11:N11)</f>
        <v>44442</v>
      </c>
      <c r="P11" s="25">
        <v>14086</v>
      </c>
      <c r="Q11" s="25">
        <v>14093</v>
      </c>
      <c r="R11" s="25">
        <v>13013</v>
      </c>
      <c r="S11" s="36">
        <f>SUM(S12:S13)</f>
        <v>41192</v>
      </c>
      <c r="T11" s="53">
        <f>SUM(S11,O11)</f>
        <v>85634</v>
      </c>
      <c r="U11" s="53">
        <f>SUM(T11,K11)</f>
        <v>177274</v>
      </c>
    </row>
    <row r="12" spans="1:21" ht="27" customHeight="1">
      <c r="A12" s="9"/>
      <c r="B12" s="15" t="s">
        <v>15</v>
      </c>
      <c r="C12" s="8">
        <v>10962</v>
      </c>
      <c r="D12" s="8">
        <v>9865</v>
      </c>
      <c r="E12" s="8">
        <v>9588</v>
      </c>
      <c r="F12" s="21">
        <f>SUM(C12:E12)</f>
        <v>30415</v>
      </c>
      <c r="G12" s="8">
        <v>9090</v>
      </c>
      <c r="H12" s="8">
        <v>9587</v>
      </c>
      <c r="I12" s="8">
        <v>9320</v>
      </c>
      <c r="J12" s="39">
        <f>SUM(G12:I12)</f>
        <v>27997</v>
      </c>
      <c r="K12" s="21">
        <f>SUM(F12+J12)</f>
        <v>58412</v>
      </c>
      <c r="L12" s="8">
        <v>9327</v>
      </c>
      <c r="M12" s="8">
        <v>8457</v>
      </c>
      <c r="N12" s="8">
        <v>9760</v>
      </c>
      <c r="O12" s="39">
        <f>SUM(L12:N12)</f>
        <v>27544</v>
      </c>
      <c r="P12" s="8">
        <v>8399</v>
      </c>
      <c r="Q12" s="8">
        <v>8437</v>
      </c>
      <c r="R12" s="8">
        <v>8358</v>
      </c>
      <c r="S12" s="21">
        <f>SUM(P12:R12)</f>
        <v>25194</v>
      </c>
      <c r="T12" s="39">
        <f>SUM(S12,O12)</f>
        <v>52738</v>
      </c>
      <c r="U12" s="39">
        <f>SUM(T12,K12)</f>
        <v>111150</v>
      </c>
    </row>
    <row r="13" spans="1:21" ht="27" customHeight="1">
      <c r="A13" s="9"/>
      <c r="B13" s="15" t="s">
        <v>16</v>
      </c>
      <c r="C13" s="8">
        <v>4328</v>
      </c>
      <c r="D13" s="8">
        <v>4937</v>
      </c>
      <c r="E13" s="8">
        <v>5764</v>
      </c>
      <c r="F13" s="21">
        <f>SUM(C13:E13)</f>
        <v>15029</v>
      </c>
      <c r="G13" s="8">
        <v>6258</v>
      </c>
      <c r="H13" s="8">
        <v>6246</v>
      </c>
      <c r="I13" s="8">
        <v>5695</v>
      </c>
      <c r="J13" s="39">
        <f>SUM(G13:I13)</f>
        <v>18199</v>
      </c>
      <c r="K13" s="21">
        <f>SUM(F13+J13)</f>
        <v>33228</v>
      </c>
      <c r="L13" s="8">
        <v>5191</v>
      </c>
      <c r="M13" s="8">
        <v>5971</v>
      </c>
      <c r="N13" s="8">
        <v>5736</v>
      </c>
      <c r="O13" s="21">
        <f>SUM(L13:N13)</f>
        <v>16898</v>
      </c>
      <c r="P13" s="8">
        <v>5687</v>
      </c>
      <c r="Q13" s="8">
        <v>5656</v>
      </c>
      <c r="R13" s="8">
        <v>4655</v>
      </c>
      <c r="S13" s="21">
        <f>SUM(P13:R13)</f>
        <v>15998</v>
      </c>
      <c r="T13" s="21">
        <f>SUM(S13,O13)</f>
        <v>32896</v>
      </c>
      <c r="U13" s="21">
        <f>SUM(T13,K13)</f>
        <v>66124</v>
      </c>
    </row>
    <row r="14" spans="1:21" ht="27" customHeight="1" thickBot="1">
      <c r="A14" s="12"/>
      <c r="B14" s="17" t="s">
        <v>11</v>
      </c>
      <c r="C14" s="13">
        <v>6325</v>
      </c>
      <c r="D14" s="13">
        <v>6365</v>
      </c>
      <c r="E14" s="13">
        <v>7338</v>
      </c>
      <c r="F14" s="37">
        <f>E14</f>
        <v>7338</v>
      </c>
      <c r="G14" s="13">
        <v>7101</v>
      </c>
      <c r="H14" s="13">
        <v>7169</v>
      </c>
      <c r="I14" s="13">
        <v>7517</v>
      </c>
      <c r="J14" s="23">
        <f>I14</f>
        <v>7517</v>
      </c>
      <c r="K14" s="38">
        <f>SUM(F14+J14)</f>
        <v>14855</v>
      </c>
      <c r="L14" s="13">
        <v>7468</v>
      </c>
      <c r="M14" s="13">
        <v>7524</v>
      </c>
      <c r="N14" s="13">
        <v>7644</v>
      </c>
      <c r="O14" s="23">
        <f>N14</f>
        <v>7644</v>
      </c>
      <c r="P14" s="13">
        <v>8714</v>
      </c>
      <c r="Q14" s="13">
        <v>9122</v>
      </c>
      <c r="R14" s="13">
        <v>8430</v>
      </c>
      <c r="S14" s="23">
        <f>R14</f>
        <v>8430</v>
      </c>
      <c r="T14" s="23">
        <f>S14</f>
        <v>8430</v>
      </c>
      <c r="U14" s="38">
        <f>T14</f>
        <v>8430</v>
      </c>
    </row>
    <row r="15" spans="1:21" ht="27" customHeight="1">
      <c r="A15" s="7" t="s">
        <v>18</v>
      </c>
      <c r="B15" s="14" t="s">
        <v>9</v>
      </c>
      <c r="C15" s="8">
        <v>10234</v>
      </c>
      <c r="D15" s="8">
        <v>11660</v>
      </c>
      <c r="E15" s="8">
        <v>11985</v>
      </c>
      <c r="F15" s="21">
        <f>SUM(C15:E15)</f>
        <v>33879</v>
      </c>
      <c r="G15" s="32">
        <v>10893</v>
      </c>
      <c r="H15" s="32">
        <v>11475</v>
      </c>
      <c r="I15" s="8">
        <v>10669</v>
      </c>
      <c r="J15" s="21">
        <f>SUM(G15:I15)</f>
        <v>33037</v>
      </c>
      <c r="K15" s="21">
        <f>SUM(J15,F15)</f>
        <v>66916</v>
      </c>
      <c r="L15" s="8">
        <v>10800</v>
      </c>
      <c r="M15" s="8">
        <v>9841</v>
      </c>
      <c r="N15" s="8">
        <v>10873</v>
      </c>
      <c r="O15" s="21">
        <f>SUM(L15:N15)</f>
        <v>31514</v>
      </c>
      <c r="P15" s="8">
        <v>10212</v>
      </c>
      <c r="Q15" s="8">
        <v>9228</v>
      </c>
      <c r="R15" s="8">
        <v>9468</v>
      </c>
      <c r="S15" s="21">
        <f>SUM(P15:R15)</f>
        <v>28908</v>
      </c>
      <c r="T15" s="21">
        <f>SUM(S15,O15)</f>
        <v>60422</v>
      </c>
      <c r="U15" s="21">
        <f>SUM(T15,K15)</f>
        <v>127338</v>
      </c>
    </row>
    <row r="16" spans="1:21" ht="27" customHeight="1">
      <c r="A16" s="9"/>
      <c r="B16" s="24" t="s">
        <v>10</v>
      </c>
      <c r="C16" s="25">
        <v>10539</v>
      </c>
      <c r="D16" s="25">
        <v>10843</v>
      </c>
      <c r="E16" s="25">
        <v>11410</v>
      </c>
      <c r="F16" s="36">
        <f>SUM(C16:E16)</f>
        <v>32792</v>
      </c>
      <c r="G16" s="25">
        <v>10667</v>
      </c>
      <c r="H16" s="25">
        <v>11453</v>
      </c>
      <c r="I16" s="25">
        <v>11260</v>
      </c>
      <c r="J16" s="51">
        <f>SUM(G16:I16)</f>
        <v>33380</v>
      </c>
      <c r="K16" s="36">
        <f>SUM(K17:K18)</f>
        <v>66172</v>
      </c>
      <c r="L16" s="25">
        <v>11453</v>
      </c>
      <c r="M16" s="25">
        <v>9608</v>
      </c>
      <c r="N16" s="25">
        <v>11413</v>
      </c>
      <c r="O16" s="51">
        <f>SUM(L16:N16)</f>
        <v>32474</v>
      </c>
      <c r="P16" s="25">
        <v>9335</v>
      </c>
      <c r="Q16" s="25">
        <v>9030</v>
      </c>
      <c r="R16" s="25">
        <v>11030</v>
      </c>
      <c r="S16" s="36">
        <f>SUM(S17:S18)</f>
        <v>29395</v>
      </c>
      <c r="T16" s="51">
        <f>SUM(S16,O16)</f>
        <v>61869</v>
      </c>
      <c r="U16" s="51">
        <f>SUM(T16,K16)</f>
        <v>128041</v>
      </c>
    </row>
    <row r="17" spans="1:21" ht="27" customHeight="1">
      <c r="A17" s="9"/>
      <c r="B17" s="15" t="s">
        <v>15</v>
      </c>
      <c r="C17" s="8">
        <v>6645</v>
      </c>
      <c r="D17" s="8">
        <v>5849</v>
      </c>
      <c r="E17" s="8">
        <v>5854</v>
      </c>
      <c r="F17" s="21">
        <f>SUM(C17:E17)</f>
        <v>18348</v>
      </c>
      <c r="G17" s="8">
        <v>5655</v>
      </c>
      <c r="H17" s="8">
        <v>6257</v>
      </c>
      <c r="I17" s="8">
        <v>5930</v>
      </c>
      <c r="J17" s="21">
        <f>SUM(G17:I17)</f>
        <v>17842</v>
      </c>
      <c r="K17" s="21">
        <f>SUM(F17+J17)</f>
        <v>36190</v>
      </c>
      <c r="L17" s="8">
        <v>6677</v>
      </c>
      <c r="M17" s="8">
        <v>5576</v>
      </c>
      <c r="N17" s="8">
        <v>7216</v>
      </c>
      <c r="O17" s="21">
        <f>SUM(L17:N17)</f>
        <v>19469</v>
      </c>
      <c r="P17" s="8">
        <v>5269</v>
      </c>
      <c r="Q17" s="8">
        <v>5089</v>
      </c>
      <c r="R17" s="8">
        <v>6531</v>
      </c>
      <c r="S17" s="21">
        <f>SUM(P17:R17)</f>
        <v>16889</v>
      </c>
      <c r="T17" s="21">
        <f>SUM(S17,O17)</f>
        <v>36358</v>
      </c>
      <c r="U17" s="21">
        <f>SUM(T17,K17)</f>
        <v>72548</v>
      </c>
    </row>
    <row r="18" spans="1:21" ht="27" customHeight="1">
      <c r="A18" s="9"/>
      <c r="B18" s="15" t="s">
        <v>16</v>
      </c>
      <c r="C18" s="8">
        <v>3894</v>
      </c>
      <c r="D18" s="8">
        <v>4994</v>
      </c>
      <c r="E18" s="8">
        <v>5556</v>
      </c>
      <c r="F18" s="21">
        <f>SUM(C18:E18)</f>
        <v>14444</v>
      </c>
      <c r="G18" s="8">
        <v>5012</v>
      </c>
      <c r="H18" s="8">
        <v>5196</v>
      </c>
      <c r="I18" s="8">
        <v>5330</v>
      </c>
      <c r="J18" s="21">
        <f>SUM(G18:I18)</f>
        <v>15538</v>
      </c>
      <c r="K18" s="21">
        <f>SUM(F18+J18)</f>
        <v>29982</v>
      </c>
      <c r="L18" s="8">
        <v>4776</v>
      </c>
      <c r="M18" s="8">
        <v>4032</v>
      </c>
      <c r="N18" s="8">
        <v>4197</v>
      </c>
      <c r="O18" s="21">
        <f>SUM(L18:N18)</f>
        <v>13005</v>
      </c>
      <c r="P18" s="8">
        <v>4066</v>
      </c>
      <c r="Q18" s="8">
        <v>3941</v>
      </c>
      <c r="R18" s="8">
        <v>4499</v>
      </c>
      <c r="S18" s="21">
        <f>SUM(P18:R18)</f>
        <v>12506</v>
      </c>
      <c r="T18" s="21">
        <f>SUM(S18,O18)</f>
        <v>25511</v>
      </c>
      <c r="U18" s="21">
        <f>SUM(T18,K18)</f>
        <v>55493</v>
      </c>
    </row>
    <row r="19" spans="1:21" ht="27" customHeight="1" thickBot="1">
      <c r="A19" s="10"/>
      <c r="B19" s="16" t="s">
        <v>11</v>
      </c>
      <c r="C19" s="11">
        <v>6897</v>
      </c>
      <c r="D19" s="11">
        <v>7714</v>
      </c>
      <c r="E19" s="11">
        <v>8289</v>
      </c>
      <c r="F19" s="37">
        <f>E19</f>
        <v>8289</v>
      </c>
      <c r="G19" s="11">
        <v>8510</v>
      </c>
      <c r="H19" s="11">
        <v>8534</v>
      </c>
      <c r="I19" s="11">
        <v>7937</v>
      </c>
      <c r="J19" s="22">
        <f>I19</f>
        <v>7937</v>
      </c>
      <c r="K19" s="39">
        <f>SUM(F19+J19)</f>
        <v>16226</v>
      </c>
      <c r="L19" s="11">
        <v>7284</v>
      </c>
      <c r="M19" s="11">
        <v>7600</v>
      </c>
      <c r="N19" s="11">
        <v>7062</v>
      </c>
      <c r="O19" s="22">
        <f>N19</f>
        <v>7062</v>
      </c>
      <c r="P19" s="11">
        <v>7937</v>
      </c>
      <c r="Q19" s="11">
        <v>8079</v>
      </c>
      <c r="R19" s="11">
        <v>6474</v>
      </c>
      <c r="S19" s="22">
        <f>R19</f>
        <v>6474</v>
      </c>
      <c r="T19" s="22">
        <f>S19</f>
        <v>6474</v>
      </c>
      <c r="U19" s="37">
        <f>T19</f>
        <v>6474</v>
      </c>
    </row>
    <row r="20" spans="1:21" ht="27" customHeight="1">
      <c r="A20" s="7" t="s">
        <v>12</v>
      </c>
      <c r="B20" s="14" t="s">
        <v>9</v>
      </c>
      <c r="C20" s="8">
        <v>18545</v>
      </c>
      <c r="D20" s="8">
        <v>21717</v>
      </c>
      <c r="E20" s="8">
        <v>20830</v>
      </c>
      <c r="F20" s="21">
        <f>SUM(C20:E20)</f>
        <v>61092</v>
      </c>
      <c r="G20" s="8">
        <v>19973</v>
      </c>
      <c r="H20" s="8">
        <v>20630</v>
      </c>
      <c r="I20" s="8">
        <v>19830</v>
      </c>
      <c r="J20" s="21">
        <f>SUM(G20:I20)</f>
        <v>60433</v>
      </c>
      <c r="K20" s="54">
        <f>SUM(J20,F20)</f>
        <v>121525</v>
      </c>
      <c r="L20" s="8">
        <v>20092</v>
      </c>
      <c r="M20" s="8">
        <v>18021</v>
      </c>
      <c r="N20" s="8">
        <v>20307</v>
      </c>
      <c r="O20" s="21">
        <f>SUM(L20:N20)</f>
        <v>58420</v>
      </c>
      <c r="P20" s="8">
        <v>20063</v>
      </c>
      <c r="Q20" s="8">
        <v>18935</v>
      </c>
      <c r="R20" s="8">
        <v>19693</v>
      </c>
      <c r="S20" s="21">
        <f>SUM(P20:R20)</f>
        <v>58691</v>
      </c>
      <c r="T20" s="21">
        <f>SUM(S20,O20)</f>
        <v>117111</v>
      </c>
      <c r="U20" s="21">
        <f>SUM(T20,K20)</f>
        <v>238636</v>
      </c>
    </row>
    <row r="21" spans="1:21" ht="27" customHeight="1">
      <c r="A21" s="7"/>
      <c r="B21" s="24" t="s">
        <v>10</v>
      </c>
      <c r="C21" s="25">
        <v>18525</v>
      </c>
      <c r="D21" s="25">
        <v>21822</v>
      </c>
      <c r="E21" s="25">
        <v>20462</v>
      </c>
      <c r="F21" s="36">
        <f>SUM(C21:E21)</f>
        <v>60809</v>
      </c>
      <c r="G21" s="25">
        <v>19776</v>
      </c>
      <c r="H21" s="25">
        <v>20007</v>
      </c>
      <c r="I21" s="25">
        <v>19246</v>
      </c>
      <c r="J21" s="51">
        <f>SUM(G21:I21)</f>
        <v>59029</v>
      </c>
      <c r="K21" s="36">
        <f>SUM(K22:K23)</f>
        <v>119838</v>
      </c>
      <c r="L21" s="25">
        <v>20644</v>
      </c>
      <c r="M21" s="25">
        <v>18348</v>
      </c>
      <c r="N21" s="25">
        <v>20921</v>
      </c>
      <c r="O21" s="51">
        <f>SUM(L21:N21)</f>
        <v>59913</v>
      </c>
      <c r="P21" s="25">
        <v>20114</v>
      </c>
      <c r="Q21" s="25">
        <v>18144</v>
      </c>
      <c r="R21" s="25">
        <v>20005</v>
      </c>
      <c r="S21" s="36">
        <f>SUM(S22:S23)</f>
        <v>58263</v>
      </c>
      <c r="T21" s="51">
        <f>SUM(S21,O21)</f>
        <v>118176</v>
      </c>
      <c r="U21" s="51">
        <f>SUM(T21,K21)</f>
        <v>238014</v>
      </c>
    </row>
    <row r="22" spans="1:21" ht="27" customHeight="1">
      <c r="A22" s="9"/>
      <c r="B22" s="15" t="s">
        <v>15</v>
      </c>
      <c r="C22" s="8">
        <v>14289</v>
      </c>
      <c r="D22" s="8">
        <v>16754</v>
      </c>
      <c r="E22" s="8">
        <v>14528</v>
      </c>
      <c r="F22" s="21">
        <f>SUM(C22:E22)</f>
        <v>45571</v>
      </c>
      <c r="G22" s="8">
        <v>13756</v>
      </c>
      <c r="H22" s="8">
        <v>13725</v>
      </c>
      <c r="I22" s="8">
        <v>13427</v>
      </c>
      <c r="J22" s="21">
        <f>SUM(G22:I22)</f>
        <v>40908</v>
      </c>
      <c r="K22" s="21">
        <f>SUM(F22+J22)</f>
        <v>86479</v>
      </c>
      <c r="L22" s="8">
        <v>15228</v>
      </c>
      <c r="M22" s="8">
        <v>13090</v>
      </c>
      <c r="N22" s="8">
        <v>16631</v>
      </c>
      <c r="O22" s="21">
        <f>SUM(L22:N22)</f>
        <v>44949</v>
      </c>
      <c r="P22" s="8">
        <v>15618</v>
      </c>
      <c r="Q22" s="8">
        <v>13402</v>
      </c>
      <c r="R22" s="8">
        <v>14947</v>
      </c>
      <c r="S22" s="21">
        <f>SUM(P22:R22)</f>
        <v>43967</v>
      </c>
      <c r="T22" s="21">
        <f>SUM(S22,O22)</f>
        <v>88916</v>
      </c>
      <c r="U22" s="21">
        <f>SUM(T22,K22)</f>
        <v>175395</v>
      </c>
    </row>
    <row r="23" spans="1:21" ht="27" customHeight="1">
      <c r="A23" s="9"/>
      <c r="B23" s="15" t="s">
        <v>16</v>
      </c>
      <c r="C23" s="8">
        <v>4236</v>
      </c>
      <c r="D23" s="8">
        <v>5068</v>
      </c>
      <c r="E23" s="8">
        <v>5934</v>
      </c>
      <c r="F23" s="21">
        <f>SUM(C23:E23)</f>
        <v>15238</v>
      </c>
      <c r="G23" s="8">
        <v>6020</v>
      </c>
      <c r="H23" s="8">
        <v>6282</v>
      </c>
      <c r="I23" s="8">
        <v>5819</v>
      </c>
      <c r="J23" s="21">
        <f>SUM(G23:I23)</f>
        <v>18121</v>
      </c>
      <c r="K23" s="21">
        <f>SUM(F23+J23)</f>
        <v>33359</v>
      </c>
      <c r="L23" s="8">
        <v>5416</v>
      </c>
      <c r="M23" s="8">
        <v>5258</v>
      </c>
      <c r="N23" s="8">
        <v>4290</v>
      </c>
      <c r="O23" s="21">
        <f>SUM(L23:N23)</f>
        <v>14964</v>
      </c>
      <c r="P23" s="8">
        <v>4496</v>
      </c>
      <c r="Q23" s="8">
        <v>4742</v>
      </c>
      <c r="R23" s="8">
        <v>5058</v>
      </c>
      <c r="S23" s="21">
        <f>SUM(P23:R23)</f>
        <v>14296</v>
      </c>
      <c r="T23" s="21">
        <f>SUM(S23,O23)</f>
        <v>29260</v>
      </c>
      <c r="U23" s="21">
        <f>SUM(T23,K23)</f>
        <v>62619</v>
      </c>
    </row>
    <row r="24" spans="1:21" ht="27" customHeight="1" thickBot="1">
      <c r="A24" s="10"/>
      <c r="B24" s="16" t="s">
        <v>11</v>
      </c>
      <c r="C24" s="11">
        <v>8171</v>
      </c>
      <c r="D24" s="11">
        <v>8279</v>
      </c>
      <c r="E24" s="11">
        <v>8559</v>
      </c>
      <c r="F24" s="37">
        <f>E24</f>
        <v>8559</v>
      </c>
      <c r="G24" s="11">
        <v>8771</v>
      </c>
      <c r="H24" s="11">
        <v>9461</v>
      </c>
      <c r="I24" s="11">
        <v>10027</v>
      </c>
      <c r="J24" s="22">
        <f>I24</f>
        <v>10027</v>
      </c>
      <c r="K24" s="37">
        <f>SUM(F24+J24)</f>
        <v>18586</v>
      </c>
      <c r="L24" s="11">
        <v>9500</v>
      </c>
      <c r="M24" s="11">
        <v>9178</v>
      </c>
      <c r="N24" s="11">
        <v>8749</v>
      </c>
      <c r="O24" s="22">
        <f>N24</f>
        <v>8749</v>
      </c>
      <c r="P24" s="11">
        <v>8816</v>
      </c>
      <c r="Q24" s="11">
        <v>9738</v>
      </c>
      <c r="R24" s="11">
        <v>9428</v>
      </c>
      <c r="S24" s="22">
        <f>R24</f>
        <v>9428</v>
      </c>
      <c r="T24" s="22">
        <f>S24</f>
        <v>9428</v>
      </c>
      <c r="U24" s="37">
        <f>T24</f>
        <v>9428</v>
      </c>
    </row>
    <row r="25" spans="1:21" ht="27" customHeight="1">
      <c r="A25" s="7" t="s">
        <v>14</v>
      </c>
      <c r="B25" s="14" t="s">
        <v>9</v>
      </c>
      <c r="C25" s="8">
        <v>4325</v>
      </c>
      <c r="D25" s="8">
        <v>4907</v>
      </c>
      <c r="E25" s="8">
        <v>4944</v>
      </c>
      <c r="F25" s="21">
        <f>SUM(C25:E25)</f>
        <v>14176</v>
      </c>
      <c r="G25" s="8">
        <v>5001</v>
      </c>
      <c r="H25" s="8">
        <v>5430</v>
      </c>
      <c r="I25" s="8">
        <v>5058</v>
      </c>
      <c r="J25" s="21">
        <f>SUM(G25:I25)</f>
        <v>15489</v>
      </c>
      <c r="K25" s="21">
        <f>SUM(J25,F25)</f>
        <v>29665</v>
      </c>
      <c r="L25" s="8">
        <v>5568</v>
      </c>
      <c r="M25" s="40">
        <v>4784</v>
      </c>
      <c r="N25" s="8">
        <v>5207</v>
      </c>
      <c r="O25" s="21">
        <f>SUM(L25:N25)</f>
        <v>15559</v>
      </c>
      <c r="P25" s="8">
        <v>4823</v>
      </c>
      <c r="Q25" s="8">
        <v>4600</v>
      </c>
      <c r="R25" s="8">
        <v>4390</v>
      </c>
      <c r="S25" s="21">
        <f>SUM(P25:R25)</f>
        <v>13813</v>
      </c>
      <c r="T25" s="21">
        <f>SUM(S25,O25)</f>
        <v>29372</v>
      </c>
      <c r="U25" s="21">
        <f>SUM(T25,K25)</f>
        <v>59037</v>
      </c>
    </row>
    <row r="26" spans="1:21" ht="27" customHeight="1">
      <c r="A26" s="9"/>
      <c r="B26" s="24" t="s">
        <v>10</v>
      </c>
      <c r="C26" s="25">
        <v>3186</v>
      </c>
      <c r="D26" s="25">
        <v>3155</v>
      </c>
      <c r="E26" s="25">
        <v>3844</v>
      </c>
      <c r="F26" s="36">
        <f>SUM(C26:E26)</f>
        <v>10185</v>
      </c>
      <c r="G26" s="25">
        <v>4483</v>
      </c>
      <c r="H26" s="25">
        <v>4430</v>
      </c>
      <c r="I26" s="25">
        <v>4031</v>
      </c>
      <c r="J26" s="51">
        <f>SUM(G26:I26)</f>
        <v>12944</v>
      </c>
      <c r="K26" s="36">
        <f>SUM(K27:K28)</f>
        <v>23129</v>
      </c>
      <c r="L26" s="25">
        <v>4751</v>
      </c>
      <c r="M26" s="25">
        <v>4275</v>
      </c>
      <c r="N26" s="25">
        <v>4581</v>
      </c>
      <c r="O26" s="51">
        <f>SUM(L26:N26)</f>
        <v>13607</v>
      </c>
      <c r="P26" s="25">
        <v>3754</v>
      </c>
      <c r="Q26" s="25">
        <v>3519</v>
      </c>
      <c r="R26" s="25">
        <v>3225</v>
      </c>
      <c r="S26" s="36">
        <f>SUM(S27:S28)</f>
        <v>10498</v>
      </c>
      <c r="T26" s="51">
        <f>SUM(S26,O26)</f>
        <v>24105</v>
      </c>
      <c r="U26" s="51">
        <f>SUM(T26,K26)</f>
        <v>47234</v>
      </c>
    </row>
    <row r="27" spans="1:21" ht="27" customHeight="1">
      <c r="A27" s="9"/>
      <c r="B27" s="15" t="s">
        <v>15</v>
      </c>
      <c r="C27" s="8">
        <v>3096</v>
      </c>
      <c r="D27" s="8">
        <v>3042</v>
      </c>
      <c r="E27" s="8">
        <v>3827</v>
      </c>
      <c r="F27" s="21">
        <f>SUM(C27:E27)</f>
        <v>9965</v>
      </c>
      <c r="G27" s="8">
        <v>4217</v>
      </c>
      <c r="H27" s="8">
        <v>4211</v>
      </c>
      <c r="I27" s="8">
        <v>3481</v>
      </c>
      <c r="J27" s="21">
        <f>SUM(G27:I27)</f>
        <v>11909</v>
      </c>
      <c r="K27" s="21">
        <f>SUM(F27+J27)</f>
        <v>21874</v>
      </c>
      <c r="L27" s="8">
        <v>3798</v>
      </c>
      <c r="M27" s="40">
        <v>3803</v>
      </c>
      <c r="N27" s="8">
        <v>4034</v>
      </c>
      <c r="O27" s="21">
        <f>SUM(L27:N27)</f>
        <v>11635</v>
      </c>
      <c r="P27" s="8">
        <v>3422</v>
      </c>
      <c r="Q27" s="8">
        <v>3075</v>
      </c>
      <c r="R27" s="8">
        <v>3061</v>
      </c>
      <c r="S27" s="21">
        <f>SUM(P27:R27)</f>
        <v>9558</v>
      </c>
      <c r="T27" s="21">
        <f>SUM(S27,O27)</f>
        <v>21193</v>
      </c>
      <c r="U27" s="21">
        <f>SUM(T27,K27)</f>
        <v>43067</v>
      </c>
    </row>
    <row r="28" spans="1:21" ht="27" customHeight="1">
      <c r="A28" s="9"/>
      <c r="B28" s="15" t="s">
        <v>16</v>
      </c>
      <c r="C28" s="8">
        <v>90</v>
      </c>
      <c r="D28" s="8">
        <v>113</v>
      </c>
      <c r="E28" s="8">
        <v>17</v>
      </c>
      <c r="F28" s="21">
        <f>SUM(C28:E28)</f>
        <v>220</v>
      </c>
      <c r="G28" s="8">
        <v>266</v>
      </c>
      <c r="H28" s="8">
        <v>219</v>
      </c>
      <c r="I28" s="8">
        <v>550</v>
      </c>
      <c r="J28" s="21">
        <f>SUM(G28:I28)</f>
        <v>1035</v>
      </c>
      <c r="K28" s="21">
        <f>SUM(F28+J28)</f>
        <v>1255</v>
      </c>
      <c r="L28" s="8">
        <v>953</v>
      </c>
      <c r="M28" s="40">
        <v>472</v>
      </c>
      <c r="N28" s="8">
        <v>547</v>
      </c>
      <c r="O28" s="21">
        <f>SUM(L28:N28)</f>
        <v>1972</v>
      </c>
      <c r="P28" s="8">
        <v>332</v>
      </c>
      <c r="Q28" s="8">
        <v>444</v>
      </c>
      <c r="R28" s="8">
        <v>164</v>
      </c>
      <c r="S28" s="21">
        <f>SUM(P28:R28)</f>
        <v>940</v>
      </c>
      <c r="T28" s="21">
        <f>SUM(S28,O28)</f>
        <v>2912</v>
      </c>
      <c r="U28" s="21">
        <f>SUM(T28,K28)</f>
        <v>4167</v>
      </c>
    </row>
    <row r="29" spans="1:21" ht="27" customHeight="1" thickBot="1">
      <c r="A29" s="10"/>
      <c r="B29" s="16" t="s">
        <v>11</v>
      </c>
      <c r="C29" s="11">
        <v>993</v>
      </c>
      <c r="D29" s="11">
        <v>1608</v>
      </c>
      <c r="E29" s="11">
        <v>1844</v>
      </c>
      <c r="F29" s="37">
        <f>E29</f>
        <v>1844</v>
      </c>
      <c r="G29" s="11">
        <v>1452</v>
      </c>
      <c r="H29" s="11">
        <v>1444</v>
      </c>
      <c r="I29" s="11">
        <v>1522</v>
      </c>
      <c r="J29" s="22">
        <f>I29</f>
        <v>1522</v>
      </c>
      <c r="K29" s="37">
        <f>SUM(F29+J29)</f>
        <v>3366</v>
      </c>
      <c r="L29" s="11">
        <v>1824</v>
      </c>
      <c r="M29" s="41">
        <v>1694</v>
      </c>
      <c r="N29" s="11">
        <v>1550</v>
      </c>
      <c r="O29" s="22">
        <f>N29</f>
        <v>1550</v>
      </c>
      <c r="P29" s="11">
        <v>1618</v>
      </c>
      <c r="Q29" s="11">
        <v>1717</v>
      </c>
      <c r="R29" s="11">
        <v>2098</v>
      </c>
      <c r="S29" s="22">
        <f>R29</f>
        <v>2098</v>
      </c>
      <c r="T29" s="22">
        <f>S29</f>
        <v>2098</v>
      </c>
      <c r="U29" s="37">
        <f>T29</f>
        <v>2098</v>
      </c>
    </row>
    <row r="30" spans="1:21" ht="27" customHeight="1">
      <c r="A30" s="7" t="s">
        <v>20</v>
      </c>
      <c r="B30" s="14" t="s">
        <v>9</v>
      </c>
      <c r="C30" s="8">
        <v>52809</v>
      </c>
      <c r="D30" s="8">
        <v>55080</v>
      </c>
      <c r="E30" s="8">
        <v>61291</v>
      </c>
      <c r="F30" s="21">
        <f>SUM(C30:E30)</f>
        <v>169180</v>
      </c>
      <c r="G30" s="8">
        <v>60083</v>
      </c>
      <c r="H30" s="8">
        <v>58701</v>
      </c>
      <c r="I30" s="8">
        <v>61144</v>
      </c>
      <c r="J30" s="21">
        <f>SUM(G30:I30)</f>
        <v>179928</v>
      </c>
      <c r="K30" s="21">
        <f>SUM(J30,F30)</f>
        <v>349108</v>
      </c>
      <c r="L30" s="8">
        <v>62864</v>
      </c>
      <c r="M30" s="40">
        <v>56442</v>
      </c>
      <c r="N30" s="8">
        <v>61121</v>
      </c>
      <c r="O30" s="21">
        <f>SUM(L30:N30)</f>
        <v>180427</v>
      </c>
      <c r="P30" s="8">
        <v>63940</v>
      </c>
      <c r="Q30" s="8">
        <v>59986</v>
      </c>
      <c r="R30" s="8">
        <v>61174</v>
      </c>
      <c r="S30" s="21">
        <f>SUM(P30:R30)</f>
        <v>185100</v>
      </c>
      <c r="T30" s="21">
        <f>SUM(S30,O30)</f>
        <v>365527</v>
      </c>
      <c r="U30" s="21">
        <f>SUM(T30,K30)</f>
        <v>714635</v>
      </c>
    </row>
    <row r="31" spans="1:21" ht="27" customHeight="1">
      <c r="A31" s="9" t="s">
        <v>21</v>
      </c>
      <c r="B31" s="24" t="s">
        <v>10</v>
      </c>
      <c r="C31" s="25">
        <v>54822</v>
      </c>
      <c r="D31" s="25">
        <v>53362</v>
      </c>
      <c r="E31" s="25">
        <v>60406</v>
      </c>
      <c r="F31" s="36">
        <f>SUM(C31:E31)</f>
        <v>168590</v>
      </c>
      <c r="G31" s="25">
        <v>58092</v>
      </c>
      <c r="H31" s="25">
        <v>60300</v>
      </c>
      <c r="I31" s="25">
        <v>58266</v>
      </c>
      <c r="J31" s="51">
        <f>SUM(G31:I31)</f>
        <v>176658</v>
      </c>
      <c r="K31" s="36">
        <f>SUM(K32:K33)</f>
        <v>345248</v>
      </c>
      <c r="L31" s="25">
        <v>63091</v>
      </c>
      <c r="M31" s="25">
        <v>57502</v>
      </c>
      <c r="N31" s="25">
        <v>64181</v>
      </c>
      <c r="O31" s="51">
        <f>SUM(L31:N31)</f>
        <v>184774</v>
      </c>
      <c r="P31" s="25">
        <v>60249</v>
      </c>
      <c r="Q31" s="25">
        <v>59798</v>
      </c>
      <c r="R31" s="25">
        <v>61446</v>
      </c>
      <c r="S31" s="51">
        <f>SUM(P31:R31)</f>
        <v>181493</v>
      </c>
      <c r="T31" s="51">
        <f>SUM(S31,O31)</f>
        <v>366267</v>
      </c>
      <c r="U31" s="51">
        <f>SUM(T31,K31)</f>
        <v>711515</v>
      </c>
    </row>
    <row r="32" spans="1:21" ht="27" customHeight="1">
      <c r="A32" s="9"/>
      <c r="B32" s="15" t="s">
        <v>15</v>
      </c>
      <c r="C32" s="8">
        <v>31091</v>
      </c>
      <c r="D32" s="8">
        <v>29530</v>
      </c>
      <c r="E32" s="8">
        <v>32565</v>
      </c>
      <c r="F32" s="21">
        <f>SUM(C32:E32)</f>
        <v>93186</v>
      </c>
      <c r="G32" s="8">
        <v>31550</v>
      </c>
      <c r="H32" s="8">
        <v>32171</v>
      </c>
      <c r="I32" s="8">
        <v>31947</v>
      </c>
      <c r="J32" s="21">
        <f>SUM(G32:I32)</f>
        <v>95668</v>
      </c>
      <c r="K32" s="21">
        <f>SUM(F32+J32)</f>
        <v>188854</v>
      </c>
      <c r="L32" s="8">
        <v>32407</v>
      </c>
      <c r="M32" s="40">
        <v>29471</v>
      </c>
      <c r="N32" s="8">
        <v>34242</v>
      </c>
      <c r="O32" s="21">
        <f>SUM(L32:N32)</f>
        <v>96120</v>
      </c>
      <c r="P32" s="8">
        <v>29284</v>
      </c>
      <c r="Q32" s="8">
        <v>30221</v>
      </c>
      <c r="R32" s="8">
        <v>31446</v>
      </c>
      <c r="S32" s="21">
        <f>SUM(P32:R32)</f>
        <v>90951</v>
      </c>
      <c r="T32" s="21">
        <f>SUM(S32,O32)</f>
        <v>187071</v>
      </c>
      <c r="U32" s="21">
        <f>SUM(T32,K32)</f>
        <v>375925</v>
      </c>
    </row>
    <row r="33" spans="1:21" ht="27" customHeight="1">
      <c r="A33" s="9"/>
      <c r="B33" s="15" t="s">
        <v>16</v>
      </c>
      <c r="C33" s="8">
        <v>23731</v>
      </c>
      <c r="D33" s="8">
        <v>23832</v>
      </c>
      <c r="E33" s="8">
        <v>27841</v>
      </c>
      <c r="F33" s="21">
        <f>SUM(C33:E33)</f>
        <v>75404</v>
      </c>
      <c r="G33" s="8">
        <v>26542</v>
      </c>
      <c r="H33" s="8">
        <v>28129</v>
      </c>
      <c r="I33" s="8">
        <v>26319</v>
      </c>
      <c r="J33" s="21">
        <f>SUM(G33:I33)</f>
        <v>80990</v>
      </c>
      <c r="K33" s="21">
        <f>SUM(F33+J33)</f>
        <v>156394</v>
      </c>
      <c r="L33" s="8">
        <v>30684</v>
      </c>
      <c r="M33" s="40">
        <v>28031</v>
      </c>
      <c r="N33" s="8">
        <v>29939</v>
      </c>
      <c r="O33" s="21">
        <f>SUM(L33:N33)</f>
        <v>88654</v>
      </c>
      <c r="P33" s="8">
        <v>30965</v>
      </c>
      <c r="Q33" s="8">
        <v>29577</v>
      </c>
      <c r="R33" s="8">
        <v>30000</v>
      </c>
      <c r="S33" s="21">
        <f>SUM(P33:R33)</f>
        <v>90542</v>
      </c>
      <c r="T33" s="21">
        <f>SUM(S33,O33)</f>
        <v>179196</v>
      </c>
      <c r="U33" s="21">
        <f>SUM(T33,K33)</f>
        <v>335590</v>
      </c>
    </row>
    <row r="34" spans="1:21" ht="27" customHeight="1" thickBot="1">
      <c r="A34" s="10"/>
      <c r="B34" s="16" t="s">
        <v>11</v>
      </c>
      <c r="C34" s="11">
        <v>12647</v>
      </c>
      <c r="D34" s="11">
        <v>14298</v>
      </c>
      <c r="E34" s="11">
        <v>15110</v>
      </c>
      <c r="F34" s="37">
        <f>E34</f>
        <v>15110</v>
      </c>
      <c r="G34" s="11">
        <v>17023</v>
      </c>
      <c r="H34" s="11">
        <v>15361</v>
      </c>
      <c r="I34" s="11">
        <v>18174</v>
      </c>
      <c r="J34" s="22">
        <f>I34</f>
        <v>18174</v>
      </c>
      <c r="K34" s="37">
        <f>SUM(F34+J34)</f>
        <v>33284</v>
      </c>
      <c r="L34" s="11">
        <v>17880</v>
      </c>
      <c r="M34" s="41">
        <v>16752</v>
      </c>
      <c r="N34" s="11">
        <v>13615</v>
      </c>
      <c r="O34" s="22">
        <f>N34</f>
        <v>13615</v>
      </c>
      <c r="P34" s="11">
        <v>17240</v>
      </c>
      <c r="Q34" s="11">
        <v>17359</v>
      </c>
      <c r="R34" s="11">
        <v>17035</v>
      </c>
      <c r="S34" s="22">
        <f>R34</f>
        <v>17035</v>
      </c>
      <c r="T34" s="22">
        <f>S34</f>
        <v>17035</v>
      </c>
      <c r="U34" s="37">
        <f>T34</f>
        <v>17035</v>
      </c>
    </row>
    <row r="35" spans="1:2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ht="30.75" customHeight="1" thickBot="1">
      <c r="A38" s="3" t="s">
        <v>1</v>
      </c>
      <c r="B38" s="4" t="s">
        <v>2</v>
      </c>
      <c r="C38" s="5" t="s">
        <v>93</v>
      </c>
      <c r="D38" s="5" t="s">
        <v>94</v>
      </c>
      <c r="E38" s="5" t="s">
        <v>95</v>
      </c>
      <c r="F38" s="20" t="s">
        <v>3</v>
      </c>
      <c r="G38" s="5" t="s">
        <v>96</v>
      </c>
      <c r="H38" s="5" t="s">
        <v>97</v>
      </c>
      <c r="I38" s="5" t="s">
        <v>98</v>
      </c>
      <c r="J38" s="20" t="s">
        <v>4</v>
      </c>
      <c r="K38" s="20" t="s">
        <v>5</v>
      </c>
      <c r="L38" s="5" t="s">
        <v>99</v>
      </c>
      <c r="M38" s="5" t="s">
        <v>100</v>
      </c>
      <c r="N38" s="5" t="s">
        <v>101</v>
      </c>
      <c r="O38" s="20" t="s">
        <v>6</v>
      </c>
      <c r="P38" s="5" t="s">
        <v>102</v>
      </c>
      <c r="Q38" s="5" t="s">
        <v>103</v>
      </c>
      <c r="R38" s="5" t="s">
        <v>104</v>
      </c>
      <c r="S38" s="20" t="s">
        <v>7</v>
      </c>
      <c r="T38" s="20" t="s">
        <v>8</v>
      </c>
      <c r="U38" s="20" t="s">
        <v>105</v>
      </c>
    </row>
    <row r="39" spans="1:21" ht="27" customHeight="1" thickTop="1">
      <c r="A39" s="7" t="s">
        <v>24</v>
      </c>
      <c r="B39" s="14" t="s">
        <v>9</v>
      </c>
      <c r="C39" s="8">
        <v>8096</v>
      </c>
      <c r="D39" s="8">
        <v>9567</v>
      </c>
      <c r="E39" s="8">
        <v>10197</v>
      </c>
      <c r="F39" s="21">
        <f>SUM(C39:E39)</f>
        <v>27860</v>
      </c>
      <c r="G39" s="8">
        <v>9686</v>
      </c>
      <c r="H39" s="8">
        <v>10025</v>
      </c>
      <c r="I39" s="8">
        <v>9715</v>
      </c>
      <c r="J39" s="21">
        <f>SUM(G39:I39)</f>
        <v>29426</v>
      </c>
      <c r="K39" s="21">
        <f>SUM(J39,F39)</f>
        <v>57286</v>
      </c>
      <c r="L39" s="8">
        <v>8786</v>
      </c>
      <c r="M39" s="8">
        <v>8128</v>
      </c>
      <c r="N39" s="8">
        <v>8875</v>
      </c>
      <c r="O39" s="21">
        <f>SUM(L39:N39)</f>
        <v>25789</v>
      </c>
      <c r="P39" s="8">
        <v>9301</v>
      </c>
      <c r="Q39" s="8">
        <v>9979</v>
      </c>
      <c r="R39" s="8">
        <v>9074</v>
      </c>
      <c r="S39" s="21">
        <f>SUM(P39:R39)</f>
        <v>28354</v>
      </c>
      <c r="T39" s="21">
        <f>SUM(S39,O39)</f>
        <v>54143</v>
      </c>
      <c r="U39" s="21">
        <f>SUM(T39,K39)</f>
        <v>111429</v>
      </c>
    </row>
    <row r="40" spans="1:21" ht="27" customHeight="1">
      <c r="A40" s="7"/>
      <c r="B40" s="24" t="s">
        <v>10</v>
      </c>
      <c r="C40" s="25">
        <v>8380</v>
      </c>
      <c r="D40" s="25">
        <v>9264</v>
      </c>
      <c r="E40" s="25">
        <v>9898</v>
      </c>
      <c r="F40" s="36">
        <f>SUM(C40:E40)</f>
        <v>27542</v>
      </c>
      <c r="G40" s="25">
        <v>9625</v>
      </c>
      <c r="H40" s="25">
        <v>9707</v>
      </c>
      <c r="I40" s="25">
        <v>9343</v>
      </c>
      <c r="J40" s="51">
        <f>SUM(G40:I40)</f>
        <v>28675</v>
      </c>
      <c r="K40" s="36">
        <f>SUM(K41:K42)</f>
        <v>56217</v>
      </c>
      <c r="L40" s="25">
        <v>9292</v>
      </c>
      <c r="M40" s="25">
        <v>7953</v>
      </c>
      <c r="N40" s="25">
        <v>9158</v>
      </c>
      <c r="O40" s="51">
        <f>SUM(L40:N40)</f>
        <v>26403</v>
      </c>
      <c r="P40" s="25">
        <v>8843</v>
      </c>
      <c r="Q40" s="25">
        <v>9675</v>
      </c>
      <c r="R40" s="25">
        <v>8703</v>
      </c>
      <c r="S40" s="51">
        <f>SUM(P40:R40)</f>
        <v>27221</v>
      </c>
      <c r="T40" s="51">
        <f>SUM(S40,O40)</f>
        <v>53624</v>
      </c>
      <c r="U40" s="51">
        <f>SUM(T40,K40)</f>
        <v>109841</v>
      </c>
    </row>
    <row r="41" spans="1:21" ht="27" customHeight="1">
      <c r="A41" s="9"/>
      <c r="B41" s="15" t="s">
        <v>15</v>
      </c>
      <c r="C41" s="8">
        <v>6993</v>
      </c>
      <c r="D41" s="8">
        <v>7986</v>
      </c>
      <c r="E41" s="8">
        <v>8747</v>
      </c>
      <c r="F41" s="21">
        <f>SUM(C41:E41)</f>
        <v>23726</v>
      </c>
      <c r="G41" s="8">
        <v>8447</v>
      </c>
      <c r="H41" s="8">
        <v>8593</v>
      </c>
      <c r="I41" s="8">
        <v>8472</v>
      </c>
      <c r="J41" s="21">
        <f>SUM(G41:I41)</f>
        <v>25512</v>
      </c>
      <c r="K41" s="21">
        <f>SUM(F41+J41)</f>
        <v>49238</v>
      </c>
      <c r="L41" s="8">
        <v>8076</v>
      </c>
      <c r="M41" s="8">
        <v>7161</v>
      </c>
      <c r="N41" s="8">
        <v>8137</v>
      </c>
      <c r="O41" s="21">
        <f>SUM(L41:N41)</f>
        <v>23374</v>
      </c>
      <c r="P41" s="8">
        <v>7597</v>
      </c>
      <c r="Q41" s="8">
        <v>8602</v>
      </c>
      <c r="R41" s="8">
        <v>7761</v>
      </c>
      <c r="S41" s="21">
        <f>SUM(P41:R41)</f>
        <v>23960</v>
      </c>
      <c r="T41" s="21">
        <f>SUM(S41,O41)</f>
        <v>47334</v>
      </c>
      <c r="U41" s="21">
        <f>SUM(T41,K41)</f>
        <v>96572</v>
      </c>
    </row>
    <row r="42" spans="1:21" ht="27" customHeight="1">
      <c r="A42" s="9"/>
      <c r="B42" s="15" t="s">
        <v>16</v>
      </c>
      <c r="C42" s="8">
        <v>1387</v>
      </c>
      <c r="D42" s="8">
        <v>1278</v>
      </c>
      <c r="E42" s="8">
        <v>1151</v>
      </c>
      <c r="F42" s="21">
        <f>SUM(C42:E42)</f>
        <v>3816</v>
      </c>
      <c r="G42" s="8">
        <v>1178</v>
      </c>
      <c r="H42" s="8">
        <v>1114</v>
      </c>
      <c r="I42" s="8">
        <v>871</v>
      </c>
      <c r="J42" s="21">
        <f>SUM(G42:I42)</f>
        <v>3163</v>
      </c>
      <c r="K42" s="21">
        <f>SUM(F42+J42)</f>
        <v>6979</v>
      </c>
      <c r="L42" s="8">
        <v>1216</v>
      </c>
      <c r="M42" s="8">
        <v>792</v>
      </c>
      <c r="N42" s="8">
        <v>1021</v>
      </c>
      <c r="O42" s="21">
        <f>SUM(L42:N42)</f>
        <v>3029</v>
      </c>
      <c r="P42" s="8">
        <v>1246</v>
      </c>
      <c r="Q42" s="8">
        <v>1073</v>
      </c>
      <c r="R42" s="8">
        <v>942</v>
      </c>
      <c r="S42" s="21">
        <f>SUM(P42:R42)</f>
        <v>3261</v>
      </c>
      <c r="T42" s="21">
        <f>SUM(S42,O42)</f>
        <v>6290</v>
      </c>
      <c r="U42" s="21">
        <f>SUM(T42,K42)</f>
        <v>13269</v>
      </c>
    </row>
    <row r="43" spans="1:21" ht="27" customHeight="1" thickBot="1">
      <c r="A43" s="42"/>
      <c r="B43" s="16" t="s">
        <v>11</v>
      </c>
      <c r="C43" s="11">
        <v>4759</v>
      </c>
      <c r="D43" s="11">
        <v>5012</v>
      </c>
      <c r="E43" s="11">
        <v>5311</v>
      </c>
      <c r="F43" s="37">
        <f>E43</f>
        <v>5311</v>
      </c>
      <c r="G43" s="11">
        <v>5459</v>
      </c>
      <c r="H43" s="11">
        <v>5837</v>
      </c>
      <c r="I43" s="11">
        <v>6251</v>
      </c>
      <c r="J43" s="22">
        <f>I43</f>
        <v>6251</v>
      </c>
      <c r="K43" s="37">
        <f>SUM(F43+J43)</f>
        <v>11562</v>
      </c>
      <c r="L43" s="11">
        <v>5809</v>
      </c>
      <c r="M43" s="11">
        <v>5984</v>
      </c>
      <c r="N43" s="11">
        <v>5709</v>
      </c>
      <c r="O43" s="22">
        <f>N43</f>
        <v>5709</v>
      </c>
      <c r="P43" s="11">
        <v>6121</v>
      </c>
      <c r="Q43" s="11">
        <v>6447</v>
      </c>
      <c r="R43" s="11">
        <v>6818</v>
      </c>
      <c r="S43" s="22">
        <f>R43</f>
        <v>6818</v>
      </c>
      <c r="T43" s="22">
        <f>S43</f>
        <v>6818</v>
      </c>
      <c r="U43" s="37">
        <f>T43</f>
        <v>6818</v>
      </c>
    </row>
    <row r="44" spans="1:21" ht="27" hidden="1" customHeight="1">
      <c r="A44" s="7" t="s">
        <v>22</v>
      </c>
      <c r="B44" s="14" t="s">
        <v>9</v>
      </c>
      <c r="C44" s="56"/>
      <c r="D44" s="56"/>
      <c r="E44" s="56"/>
      <c r="F44" s="56" t="e">
        <f>SUM(F5+F10+F15+F20+F25+#REF!+#REF!+#REF!+#REF!+#REF!+F39)</f>
        <v>#REF!</v>
      </c>
      <c r="G44" s="56"/>
      <c r="H44" s="56"/>
      <c r="I44" s="56"/>
      <c r="J44" s="56" t="e">
        <f>SUM(J5+J10+J15+J20+J25+#REF!+#REF!+#REF!+#REF!+#REF!+J39)</f>
        <v>#REF!</v>
      </c>
      <c r="K44" s="56" t="e">
        <f>SUM(K5+K10+K15+K20+K25+#REF!+#REF!+#REF!+#REF!+#REF!+K39)</f>
        <v>#REF!</v>
      </c>
      <c r="L44" s="56"/>
      <c r="M44" s="56"/>
      <c r="N44" s="56"/>
      <c r="O44" s="56" t="e">
        <f>SUM(O5+O10+O15+O20+O25+#REF!+#REF!+#REF!+#REF!+#REF!+O39)</f>
        <v>#REF!</v>
      </c>
      <c r="P44" s="56"/>
      <c r="Q44" s="56"/>
      <c r="R44" s="56"/>
      <c r="S44" s="56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56"/>
      <c r="D45" s="56"/>
      <c r="E45" s="56"/>
      <c r="F45" s="56" t="e">
        <f>SUM(F6+F11+F16+F21+F26+#REF!+#REF!+#REF!+#REF!+#REF!+F40)</f>
        <v>#REF!</v>
      </c>
      <c r="G45" s="56"/>
      <c r="H45" s="56"/>
      <c r="I45" s="56"/>
      <c r="J45" s="56" t="e">
        <f>SUM(J6+J11+J16+J21+J26+#REF!+#REF!+#REF!+#REF!+#REF!+J40)</f>
        <v>#REF!</v>
      </c>
      <c r="K45" s="56" t="e">
        <f>SUM(K6+K11+K16+K21+K26+#REF!+#REF!+#REF!+#REF!+#REF!+K40)</f>
        <v>#REF!</v>
      </c>
      <c r="L45" s="56"/>
      <c r="M45" s="56"/>
      <c r="N45" s="56"/>
      <c r="O45" s="56" t="e">
        <f>SUM(O6+O11+O16+O21+O26+#REF!+#REF!+#REF!+#REF!+#REF!+O40)</f>
        <v>#REF!</v>
      </c>
      <c r="P45" s="56"/>
      <c r="Q45" s="56"/>
      <c r="R45" s="56"/>
      <c r="S45" s="56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ht="27" customHeight="1">
      <c r="A48" s="7" t="s">
        <v>13</v>
      </c>
      <c r="B48" s="14" t="s">
        <v>9</v>
      </c>
      <c r="C48" s="8">
        <v>8539</v>
      </c>
      <c r="D48" s="8">
        <v>9098</v>
      </c>
      <c r="E48" s="8">
        <v>9754</v>
      </c>
      <c r="F48" s="21">
        <f>SUM(C48:E48)</f>
        <v>27391</v>
      </c>
      <c r="G48" s="8">
        <v>9343</v>
      </c>
      <c r="H48" s="8">
        <v>9693</v>
      </c>
      <c r="I48" s="8">
        <v>9032</v>
      </c>
      <c r="J48" s="21">
        <f>SUM(G48:I48)</f>
        <v>28068</v>
      </c>
      <c r="K48" s="21">
        <f>SUM(J48,F48)</f>
        <v>55459</v>
      </c>
      <c r="L48" s="8">
        <v>9428</v>
      </c>
      <c r="M48" s="8">
        <v>8248</v>
      </c>
      <c r="N48" s="8">
        <v>8886</v>
      </c>
      <c r="O48" s="21">
        <f>SUM(L48:N48)</f>
        <v>26562</v>
      </c>
      <c r="P48" s="8">
        <v>9078</v>
      </c>
      <c r="Q48" s="8">
        <v>9322</v>
      </c>
      <c r="R48" s="8">
        <v>8720</v>
      </c>
      <c r="S48" s="21">
        <f>SUM(P48:R48)</f>
        <v>27120</v>
      </c>
      <c r="T48" s="21">
        <f>SUM(S48,O48)</f>
        <v>53682</v>
      </c>
      <c r="U48" s="21">
        <f>SUM(T48,K48)</f>
        <v>109141</v>
      </c>
    </row>
    <row r="49" spans="1:21" ht="27" customHeight="1">
      <c r="A49" s="9"/>
      <c r="B49" s="24" t="s">
        <v>10</v>
      </c>
      <c r="C49" s="25">
        <v>7619</v>
      </c>
      <c r="D49" s="25">
        <v>8090</v>
      </c>
      <c r="E49" s="25">
        <v>8563</v>
      </c>
      <c r="F49" s="36">
        <f>SUM(C49:E49)</f>
        <v>24272</v>
      </c>
      <c r="G49" s="25">
        <v>8292</v>
      </c>
      <c r="H49" s="25">
        <v>8516</v>
      </c>
      <c r="I49" s="25">
        <v>7917</v>
      </c>
      <c r="J49" s="51">
        <f>SUM(G49:I49)</f>
        <v>24725</v>
      </c>
      <c r="K49" s="36">
        <f>SUM(K50:K51)</f>
        <v>48997</v>
      </c>
      <c r="L49" s="43">
        <v>8254</v>
      </c>
      <c r="M49" s="25">
        <v>7557</v>
      </c>
      <c r="N49" s="25">
        <v>7819</v>
      </c>
      <c r="O49" s="51">
        <f>SUM(L49:N49)</f>
        <v>23630</v>
      </c>
      <c r="P49" s="25">
        <v>7838</v>
      </c>
      <c r="Q49" s="25">
        <v>7994</v>
      </c>
      <c r="R49" s="25">
        <v>7433</v>
      </c>
      <c r="S49" s="51">
        <f>SUM(P49:R49)</f>
        <v>23265</v>
      </c>
      <c r="T49" s="51">
        <f>SUM(S49,O49)</f>
        <v>46895</v>
      </c>
      <c r="U49" s="51">
        <f>SUM(T49,K49)</f>
        <v>95892</v>
      </c>
    </row>
    <row r="50" spans="1:21" ht="27" customHeight="1">
      <c r="A50" s="9"/>
      <c r="B50" s="15" t="s">
        <v>15</v>
      </c>
      <c r="C50" s="8">
        <v>3994</v>
      </c>
      <c r="D50" s="8">
        <v>4266</v>
      </c>
      <c r="E50" s="8">
        <v>4521</v>
      </c>
      <c r="F50" s="21">
        <f>SUM(C50:E50)</f>
        <v>12781</v>
      </c>
      <c r="G50" s="8">
        <v>4244</v>
      </c>
      <c r="H50" s="8">
        <v>4268</v>
      </c>
      <c r="I50" s="8">
        <v>4034</v>
      </c>
      <c r="J50" s="21">
        <f>SUM(G50:I50)</f>
        <v>12546</v>
      </c>
      <c r="K50" s="21">
        <f>SUM(F50+J50)</f>
        <v>25327</v>
      </c>
      <c r="L50" s="8">
        <v>4233</v>
      </c>
      <c r="M50" s="8">
        <v>3810</v>
      </c>
      <c r="N50" s="8">
        <v>3954</v>
      </c>
      <c r="O50" s="21">
        <f>SUM(L50:N50)</f>
        <v>11997</v>
      </c>
      <c r="P50" s="8">
        <v>4076</v>
      </c>
      <c r="Q50" s="8">
        <v>4142</v>
      </c>
      <c r="R50" s="8">
        <v>3856</v>
      </c>
      <c r="S50" s="21">
        <f>SUM(P50:R50)</f>
        <v>12074</v>
      </c>
      <c r="T50" s="21">
        <f>SUM(S50,O50)</f>
        <v>24071</v>
      </c>
      <c r="U50" s="21">
        <f>SUM(T50,K50)</f>
        <v>49398</v>
      </c>
    </row>
    <row r="51" spans="1:21" ht="27" customHeight="1">
      <c r="A51" s="9"/>
      <c r="B51" s="15" t="s">
        <v>16</v>
      </c>
      <c r="C51" s="8">
        <v>3625</v>
      </c>
      <c r="D51" s="8">
        <v>3824</v>
      </c>
      <c r="E51" s="8">
        <v>4042</v>
      </c>
      <c r="F51" s="21">
        <f>SUM(C51:E51)</f>
        <v>11491</v>
      </c>
      <c r="G51" s="8">
        <v>4048</v>
      </c>
      <c r="H51" s="8">
        <v>4248</v>
      </c>
      <c r="I51" s="8">
        <v>3883</v>
      </c>
      <c r="J51" s="21">
        <f>SUM(G51:I51)</f>
        <v>12179</v>
      </c>
      <c r="K51" s="21">
        <f>SUM(F51+J51)</f>
        <v>23670</v>
      </c>
      <c r="L51" s="8">
        <v>4021</v>
      </c>
      <c r="M51" s="8">
        <v>3747</v>
      </c>
      <c r="N51" s="8">
        <v>3865</v>
      </c>
      <c r="O51" s="21">
        <f>SUM(L51:N51)</f>
        <v>11633</v>
      </c>
      <c r="P51" s="8">
        <v>3762</v>
      </c>
      <c r="Q51" s="8">
        <v>3852</v>
      </c>
      <c r="R51" s="8">
        <v>3577</v>
      </c>
      <c r="S51" s="21">
        <f>SUM(P51:R51)</f>
        <v>11191</v>
      </c>
      <c r="T51" s="21">
        <f>SUM(S51,O51)</f>
        <v>22824</v>
      </c>
      <c r="U51" s="21">
        <f>SUM(T51,K51)</f>
        <v>46494</v>
      </c>
    </row>
    <row r="52" spans="1:21" ht="27" customHeight="1" thickBot="1">
      <c r="A52" s="42"/>
      <c r="B52" s="16" t="s">
        <v>11</v>
      </c>
      <c r="C52" s="11">
        <v>4549</v>
      </c>
      <c r="D52" s="11">
        <v>4501</v>
      </c>
      <c r="E52" s="11">
        <v>4598</v>
      </c>
      <c r="F52" s="37">
        <f>E52</f>
        <v>4598</v>
      </c>
      <c r="G52" s="11">
        <v>4635</v>
      </c>
      <c r="H52" s="11">
        <v>4658</v>
      </c>
      <c r="I52" s="11">
        <v>4721</v>
      </c>
      <c r="J52" s="22">
        <f>I52</f>
        <v>4721</v>
      </c>
      <c r="K52" s="22">
        <f>J52</f>
        <v>4721</v>
      </c>
      <c r="L52" s="11">
        <v>4922</v>
      </c>
      <c r="M52" s="11">
        <v>4710</v>
      </c>
      <c r="N52" s="11">
        <v>4752</v>
      </c>
      <c r="O52" s="22">
        <f>N52</f>
        <v>4752</v>
      </c>
      <c r="P52" s="11">
        <v>4742</v>
      </c>
      <c r="Q52" s="11">
        <v>4949</v>
      </c>
      <c r="R52" s="11">
        <v>5097</v>
      </c>
      <c r="S52" s="22">
        <f>R52</f>
        <v>5097</v>
      </c>
      <c r="T52" s="22">
        <f>S52</f>
        <v>5097</v>
      </c>
      <c r="U52" s="22">
        <f>T52</f>
        <v>5097</v>
      </c>
    </row>
    <row r="54" spans="1:21" ht="20.25" customHeight="1">
      <c r="A54" s="6" t="s">
        <v>43</v>
      </c>
      <c r="B54" s="6" t="s">
        <v>39</v>
      </c>
      <c r="C54" s="56">
        <f t="shared" ref="C54:D57" si="0">C5+C10+C15+C20+C25+C30+C39+C48</f>
        <v>168106</v>
      </c>
      <c r="D54" s="56">
        <f t="shared" si="0"/>
        <v>180621</v>
      </c>
      <c r="E54" s="56">
        <f>E5+E10+E15+E20+E25+E30+E39+E48</f>
        <v>195396</v>
      </c>
      <c r="F54" s="56">
        <f>SUM(C54:E54)</f>
        <v>544123</v>
      </c>
      <c r="G54" s="56">
        <f t="shared" ref="G54:H57" si="1">G5+G10+G15+G20+G25+G30+G39+G48</f>
        <v>184364</v>
      </c>
      <c r="H54" s="56">
        <f t="shared" si="1"/>
        <v>184184</v>
      </c>
      <c r="I54" s="56">
        <f>I5+I10+I15+I20+I25+I30+I39+I48</f>
        <v>178120</v>
      </c>
      <c r="J54" s="56">
        <f>SUM(G54:I54)</f>
        <v>546668</v>
      </c>
      <c r="K54" s="56">
        <f>SUM(F54+J54)</f>
        <v>1090791</v>
      </c>
      <c r="L54" s="56">
        <f t="shared" ref="L54:M57" si="2">L5+L10+L15+L20+L25+L30+L39+L48</f>
        <v>184374</v>
      </c>
      <c r="M54" s="56">
        <f t="shared" si="2"/>
        <v>165867</v>
      </c>
      <c r="N54" s="56">
        <f>N5+N10+N15+N20+N25+N30+N39+N48</f>
        <v>179714</v>
      </c>
      <c r="O54" s="56">
        <f>SUM(L54:N54)</f>
        <v>529955</v>
      </c>
      <c r="P54" s="56">
        <f t="shared" ref="P54:Q57" si="3">P5+P10+P15+P20+P25+P30+P39+P48</f>
        <v>184032</v>
      </c>
      <c r="Q54" s="56">
        <f t="shared" si="3"/>
        <v>177001</v>
      </c>
      <c r="R54" s="56">
        <f>R5+R10+R15+R20+R25+R30+R39+R48</f>
        <v>172678</v>
      </c>
      <c r="S54" s="56">
        <f>SUM(P54:R54)</f>
        <v>533711</v>
      </c>
      <c r="T54" s="56">
        <f>O54+S54</f>
        <v>1063666</v>
      </c>
      <c r="U54" s="56">
        <f>K54+T54</f>
        <v>2154457</v>
      </c>
    </row>
    <row r="55" spans="1:21" ht="20.25" customHeight="1">
      <c r="B55" s="6" t="s">
        <v>41</v>
      </c>
      <c r="C55" s="56">
        <f t="shared" si="0"/>
        <v>151187</v>
      </c>
      <c r="D55" s="56">
        <f t="shared" si="0"/>
        <v>153934</v>
      </c>
      <c r="E55" s="56">
        <f>E6+E11+E16+E21+E26+E31+E40+E49</f>
        <v>165560</v>
      </c>
      <c r="F55" s="56">
        <f>SUM(C55:E55)</f>
        <v>470681</v>
      </c>
      <c r="G55" s="56">
        <f t="shared" si="1"/>
        <v>157496</v>
      </c>
      <c r="H55" s="56">
        <f t="shared" si="1"/>
        <v>161674</v>
      </c>
      <c r="I55" s="56">
        <f>I6+I11+I16+I21+I26+I31+I40+I49</f>
        <v>155257</v>
      </c>
      <c r="J55" s="56">
        <f>SUM(G55:I55)</f>
        <v>474427</v>
      </c>
      <c r="K55" s="56">
        <f>SUM(F55+J55)</f>
        <v>945108</v>
      </c>
      <c r="L55" s="56">
        <f t="shared" si="2"/>
        <v>163282</v>
      </c>
      <c r="M55" s="56">
        <f t="shared" si="2"/>
        <v>148448</v>
      </c>
      <c r="N55" s="56">
        <f>N6+N11+N16+N21+N26+N31+N40+N49</f>
        <v>164266</v>
      </c>
      <c r="O55" s="56">
        <f>SUM(L55:N55)</f>
        <v>475996</v>
      </c>
      <c r="P55" s="56">
        <f t="shared" si="3"/>
        <v>153901</v>
      </c>
      <c r="Q55" s="56">
        <f t="shared" si="3"/>
        <v>155446</v>
      </c>
      <c r="R55" s="56">
        <f>R6+R11+R16+R21+R26+R31+R40+R49</f>
        <v>154155</v>
      </c>
      <c r="S55" s="56">
        <f>SUM(P55:R55)</f>
        <v>463502</v>
      </c>
      <c r="T55" s="56">
        <f>O55+S55</f>
        <v>939498</v>
      </c>
      <c r="U55" s="56">
        <f>K55+T55</f>
        <v>1884606</v>
      </c>
    </row>
    <row r="56" spans="1:21" ht="20.25" customHeight="1">
      <c r="B56" s="6" t="s">
        <v>40</v>
      </c>
      <c r="C56" s="56">
        <f t="shared" si="0"/>
        <v>103170</v>
      </c>
      <c r="D56" s="56">
        <f t="shared" si="0"/>
        <v>105555</v>
      </c>
      <c r="E56" s="56">
        <f>E7+E12+E17+E22+E27+E32+E41+E50</f>
        <v>109935</v>
      </c>
      <c r="F56" s="56">
        <f>SUM(C56:E56)</f>
        <v>318660</v>
      </c>
      <c r="G56" s="56">
        <f t="shared" si="1"/>
        <v>102869</v>
      </c>
      <c r="H56" s="56">
        <f t="shared" si="1"/>
        <v>104789</v>
      </c>
      <c r="I56" s="56">
        <f>I7+I12+I17+I22+I27+I32+I41+I50</f>
        <v>102083</v>
      </c>
      <c r="J56" s="56">
        <f>SUM(G56:I56)</f>
        <v>309741</v>
      </c>
      <c r="K56" s="56">
        <f>SUM(F56+J56)</f>
        <v>628401</v>
      </c>
      <c r="L56" s="56">
        <f t="shared" si="2"/>
        <v>105718</v>
      </c>
      <c r="M56" s="56">
        <f t="shared" si="2"/>
        <v>95220</v>
      </c>
      <c r="N56" s="56">
        <f>N7+N12+N17+N22+N27+N32+N41+N50</f>
        <v>109230</v>
      </c>
      <c r="O56" s="56">
        <f>SUM(L56:N56)</f>
        <v>310168</v>
      </c>
      <c r="P56" s="56">
        <f t="shared" si="3"/>
        <v>98333</v>
      </c>
      <c r="Q56" s="56">
        <f t="shared" si="3"/>
        <v>101258</v>
      </c>
      <c r="R56" s="56">
        <f>R7+R12+R17+R22+R27+R32+R41+R50</f>
        <v>100846</v>
      </c>
      <c r="S56" s="56">
        <f>SUM(P56:R56)</f>
        <v>300437</v>
      </c>
      <c r="T56" s="56">
        <f>O56+S56</f>
        <v>610605</v>
      </c>
      <c r="U56" s="56">
        <f>K56+T56</f>
        <v>1239006</v>
      </c>
    </row>
    <row r="57" spans="1:21" ht="20.25" customHeight="1">
      <c r="B57" s="6" t="s">
        <v>42</v>
      </c>
      <c r="C57" s="56">
        <f t="shared" si="0"/>
        <v>48017</v>
      </c>
      <c r="D57" s="56">
        <f t="shared" si="0"/>
        <v>48379</v>
      </c>
      <c r="E57" s="56">
        <f>E8+E13+E18+E23+E28+E33+E42+E51</f>
        <v>55625</v>
      </c>
      <c r="F57" s="56">
        <f>SUM(C57:E57)</f>
        <v>152021</v>
      </c>
      <c r="G57" s="56">
        <f t="shared" si="1"/>
        <v>54627</v>
      </c>
      <c r="H57" s="56">
        <f t="shared" si="1"/>
        <v>56885</v>
      </c>
      <c r="I57" s="56">
        <f>I8+I13+I18+I23+I28+I33+I42+I51</f>
        <v>53174</v>
      </c>
      <c r="J57" s="56">
        <f>SUM(G57:I57)</f>
        <v>164686</v>
      </c>
      <c r="K57" s="56">
        <f>SUM(F57+J57)</f>
        <v>316707</v>
      </c>
      <c r="L57" s="56">
        <f t="shared" si="2"/>
        <v>57564</v>
      </c>
      <c r="M57" s="56">
        <f t="shared" si="2"/>
        <v>53228</v>
      </c>
      <c r="N57" s="56">
        <f>N8+N13+N18+N23+N28+N33+N42+N51</f>
        <v>55036</v>
      </c>
      <c r="O57" s="56">
        <f>SUM(L57:N57)</f>
        <v>165828</v>
      </c>
      <c r="P57" s="56">
        <f t="shared" si="3"/>
        <v>55568</v>
      </c>
      <c r="Q57" s="56">
        <f t="shared" si="3"/>
        <v>54188</v>
      </c>
      <c r="R57" s="56">
        <f>R8+R13+R18+R23+R28+R33+R42+R51</f>
        <v>53309</v>
      </c>
      <c r="S57" s="56">
        <f>SUM(P57:R57)</f>
        <v>163065</v>
      </c>
      <c r="T57" s="56">
        <f>O57+S57</f>
        <v>328893</v>
      </c>
      <c r="U57" s="56">
        <f>K57+T57</f>
        <v>645600</v>
      </c>
    </row>
    <row r="58" spans="1:21" ht="20.25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1:21" ht="20.25" customHeight="1">
      <c r="A59" t="s">
        <v>90</v>
      </c>
      <c r="B59" t="s">
        <v>91</v>
      </c>
      <c r="C59" s="59">
        <f>(C54/'11년'!C54-1)*100</f>
        <v>-16.094673374860246</v>
      </c>
      <c r="D59" s="59">
        <f>(D54/'11년'!D54-1)*100</f>
        <v>3.4869796888876259</v>
      </c>
      <c r="E59" s="59">
        <f>(E54/'11년'!E54-1)*100</f>
        <v>-3.3917411597183755</v>
      </c>
      <c r="F59" s="59">
        <f>(F54/'11년'!F54-1)*100</f>
        <v>-5.721285712553037</v>
      </c>
      <c r="G59" s="59">
        <f>(G54/'11년'!G54-1)*100</f>
        <v>-8.3418264617709745</v>
      </c>
      <c r="H59" s="59">
        <f>(H54/'11년'!H54-1)*100</f>
        <v>-7.3856550947343003</v>
      </c>
      <c r="I59" s="59">
        <f>(I54/'11년'!I54-1)*100</f>
        <v>-9.0505246495953493</v>
      </c>
      <c r="J59" s="59">
        <f>(J54/'11년'!J54-1)*100</f>
        <v>-8.2556305172355913</v>
      </c>
      <c r="K59" s="59">
        <f>(K54/'11년'!K54-1)*100</f>
        <v>-7.0086777271669343</v>
      </c>
      <c r="L59" s="59">
        <f>(L54/'11년'!L54-1)*100</f>
        <v>-4.9701830251988266</v>
      </c>
      <c r="M59" s="59">
        <f>(M54/'11년'!M54-1)*100</f>
        <v>-4.7190404522006846</v>
      </c>
      <c r="N59" s="59">
        <f>(N54/'11년'!N54-1)*100</f>
        <v>6.0053204980741182</v>
      </c>
      <c r="O59" s="59">
        <f>(O54/'11년'!O54-1)*100</f>
        <v>-1.4279283971192158</v>
      </c>
      <c r="P59" s="59">
        <f>(P54/'11년'!P54-1)*100</f>
        <v>6.0067740374645684</v>
      </c>
      <c r="Q59" s="59">
        <f>(Q54/'11년'!Q54-1)*100</f>
        <v>0.85527065527064572</v>
      </c>
      <c r="R59" s="59">
        <f>(R54/'11년'!R54-1)*100</f>
        <v>-0.28987180967778858</v>
      </c>
      <c r="S59" s="59">
        <f>(S54/'11년'!S54-1)*100</f>
        <v>2.187890113424884</v>
      </c>
      <c r="T59" s="59">
        <f>(T54/'11년'!T54-1)*100</f>
        <v>0.35380162201532617</v>
      </c>
      <c r="U59" s="59">
        <f>(U54/'11년'!U54-1)*100</f>
        <v>-3.5138757832236633</v>
      </c>
    </row>
    <row r="60" spans="1:21" ht="20.25" customHeight="1">
      <c r="A60"/>
      <c r="B60" t="s">
        <v>41</v>
      </c>
      <c r="C60" s="59">
        <f>(C55/'11년'!C55-1)*100</f>
        <v>-11.184542901789385</v>
      </c>
      <c r="D60" s="59">
        <f>(D55/'11년'!D55-1)*100</f>
        <v>0.86624904987813167</v>
      </c>
      <c r="E60" s="59">
        <f>(E55/'11년'!E55-1)*100</f>
        <v>-6.6652384952334831</v>
      </c>
      <c r="F60" s="59">
        <f>(F55/'11년'!F55-1)*100</f>
        <v>-5.9053898177005788</v>
      </c>
      <c r="G60" s="59">
        <f>(G55/'11년'!G55-1)*100</f>
        <v>-8.4953345960329543</v>
      </c>
      <c r="H60" s="59">
        <f>(H55/'11년'!H55-1)*100</f>
        <v>-5.6645388663920322</v>
      </c>
      <c r="I60" s="59">
        <f>(I55/'11년'!I55-1)*100</f>
        <v>-7.7580726613789679</v>
      </c>
      <c r="J60" s="59">
        <f>(J55/'11년'!J55-1)*100</f>
        <v>-7.3049832458993986</v>
      </c>
      <c r="K60" s="59">
        <f>(K55/'11년'!K55-1)*100</f>
        <v>-6.613203482880059</v>
      </c>
      <c r="L60" s="59">
        <f>(L55/'11년'!L55-1)*100</f>
        <v>-3.0673972537682004</v>
      </c>
      <c r="M60" s="59">
        <f>(M55/'11년'!M55-1)*100</f>
        <v>-1.2059097564221966</v>
      </c>
      <c r="N60" s="59">
        <f>(N55/'11년'!N55-1)*100</f>
        <v>10.047699439933533</v>
      </c>
      <c r="O60" s="59">
        <f>(O55/'11년'!O55-1)*100</f>
        <v>1.7135457511800789</v>
      </c>
      <c r="P60" s="59">
        <f>(P55/'11년'!P55-1)*100</f>
        <v>4.4097394183214567</v>
      </c>
      <c r="Q60" s="59">
        <f>(Q55/'11년'!Q55-1)*100</f>
        <v>5.1491317276619597E-2</v>
      </c>
      <c r="R60" s="59">
        <f>(R55/'11년'!R55-1)*100</f>
        <v>1.8566850573193738</v>
      </c>
      <c r="S60" s="59">
        <f>(S55/'11년'!S55-1)*100</f>
        <v>2.0677718272144263</v>
      </c>
      <c r="T60" s="59">
        <f>(T55/'11년'!T55-1)*100</f>
        <v>1.8879956273201381</v>
      </c>
      <c r="U60" s="59">
        <f>(U55/'11년'!U55-1)*100</f>
        <v>-2.5602791960188664</v>
      </c>
    </row>
    <row r="61" spans="1:21" ht="20.25" customHeight="1">
      <c r="A61"/>
      <c r="B61" t="s">
        <v>40</v>
      </c>
      <c r="C61" s="59">
        <f>(C56/'11년'!C56-1)*100</f>
        <v>-3.6901505745731589</v>
      </c>
      <c r="D61" s="59">
        <f>(D56/'11년'!D56-1)*100</f>
        <v>11.262780647201431</v>
      </c>
      <c r="E61" s="59">
        <f>(E56/'11년'!E56-1)*100</f>
        <v>-1.0521673387096753</v>
      </c>
      <c r="F61" s="59">
        <f>(F56/'11년'!F56-1)*100</f>
        <v>1.7767656668700171</v>
      </c>
      <c r="G61" s="59">
        <f>(G56/'11년'!G56-1)*100</f>
        <v>-4.6493951893219592</v>
      </c>
      <c r="H61" s="59">
        <f>(H56/'11년'!H56-1)*100</f>
        <v>-3.4585371696009837</v>
      </c>
      <c r="I61" s="59">
        <f>(I56/'11년'!I56-1)*100</f>
        <v>-6.3424345847554076</v>
      </c>
      <c r="J61" s="59">
        <f>(J56/'11년'!J56-1)*100</f>
        <v>-4.8192511922906744</v>
      </c>
      <c r="K61" s="59">
        <f>(K56/'11년'!K56-1)*100</f>
        <v>-1.5849126340402253</v>
      </c>
      <c r="L61" s="59">
        <f>(L56/'11년'!L56-1)*100</f>
        <v>-0.14828807556079848</v>
      </c>
      <c r="M61" s="59">
        <f>(M56/'11년'!M56-1)*100</f>
        <v>0.40067482075074601</v>
      </c>
      <c r="N61" s="59">
        <f>(N56/'11년'!N56-1)*100</f>
        <v>15.490753761405806</v>
      </c>
      <c r="O61" s="59">
        <f>(O56/'11년'!O56-1)*100</f>
        <v>5.0370139589696938</v>
      </c>
      <c r="P61" s="59">
        <f>(P56/'11년'!P56-1)*100</f>
        <v>-0.7389087972543229</v>
      </c>
      <c r="Q61" s="59">
        <f>(Q56/'11년'!Q56-1)*100</f>
        <v>-4.7342177062752899</v>
      </c>
      <c r="R61" s="59">
        <f>(R56/'11년'!R56-1)*100</f>
        <v>-2.5360007731709655</v>
      </c>
      <c r="S61" s="59">
        <f>(S56/'11년'!S56-1)*100</f>
        <v>-2.7161013518983257</v>
      </c>
      <c r="T61" s="59">
        <f>(T56/'11년'!T56-1)*100</f>
        <v>1.0736295332542056</v>
      </c>
      <c r="U61" s="59">
        <f>(U56/'11년'!U56-1)*100</f>
        <v>-0.29244189789480179</v>
      </c>
    </row>
    <row r="62" spans="1:21" ht="20.25" customHeight="1">
      <c r="A62"/>
      <c r="B62" t="s">
        <v>42</v>
      </c>
      <c r="C62" s="59">
        <f>(C57/'11년'!C57-1)*100</f>
        <v>-23.906945787046574</v>
      </c>
      <c r="D62" s="59">
        <f>(D57/'11년'!D57-1)*100</f>
        <v>-16.069879601679325</v>
      </c>
      <c r="E62" s="59">
        <f>(E57/'11년'!E57-1)*100</f>
        <v>-16.074473060848838</v>
      </c>
      <c r="F62" s="59">
        <f>(F57/'11년'!F57-1)*100</f>
        <v>-18.715779792967744</v>
      </c>
      <c r="G62" s="59">
        <f>(G57/'11년'!G57-1)*100</f>
        <v>-14.954929709028065</v>
      </c>
      <c r="H62" s="59">
        <f>(H57/'11년'!H57-1)*100</f>
        <v>-9.475007558999982</v>
      </c>
      <c r="I62" s="59">
        <f>(I57/'11년'!I57-1)*100</f>
        <v>-10.359244087054742</v>
      </c>
      <c r="J62" s="59">
        <f>(J57/'11년'!J57-1)*100</f>
        <v>-11.644875557296219</v>
      </c>
      <c r="K62" s="59">
        <f>(K57/'11년'!K57-1)*100</f>
        <v>-15.186320849457037</v>
      </c>
      <c r="L62" s="59">
        <f>(L57/'11년'!L57-1)*100</f>
        <v>-8.0065202799884929</v>
      </c>
      <c r="M62" s="59">
        <f>(M57/'11년'!M57-1)*100</f>
        <v>-3.9552508119812368</v>
      </c>
      <c r="N62" s="59">
        <f>(N57/'11년'!N57-1)*100</f>
        <v>0.63449688237122714</v>
      </c>
      <c r="O62" s="59">
        <f>(O57/'11년'!O57-1)*100</f>
        <v>-3.9697017077535146</v>
      </c>
      <c r="P62" s="59">
        <f>(P57/'11년'!P57-1)*100</f>
        <v>14.961933134723605</v>
      </c>
      <c r="Q62" s="59">
        <f>(Q57/'11년'!Q57-1)*100</f>
        <v>10.416496862009939</v>
      </c>
      <c r="R62" s="59">
        <f>(R57/'11년'!R57-1)*100</f>
        <v>11.350391644908608</v>
      </c>
      <c r="S62" s="59">
        <f>(S57/'11년'!S57-1)*100</f>
        <v>12.236469883747336</v>
      </c>
      <c r="T62" s="59">
        <f>(T57/'11년'!T57-1)*100</f>
        <v>3.4352297386545994</v>
      </c>
      <c r="U62" s="59">
        <f>(U57/'11년'!U57-1)*100</f>
        <v>-6.622214829653517</v>
      </c>
    </row>
    <row r="63" spans="1:21" ht="20.25" customHeight="1">
      <c r="A63" t="s">
        <v>92</v>
      </c>
      <c r="B63" t="s">
        <v>91</v>
      </c>
      <c r="C63" s="59">
        <f>(C54/'11년'!R54-1)*100</f>
        <v>-2.9298995265042205</v>
      </c>
      <c r="D63" s="59">
        <f t="shared" ref="D63:E66" si="4">(D54/C54-1)*100</f>
        <v>7.4447075059783652</v>
      </c>
      <c r="E63" s="59">
        <f t="shared" si="4"/>
        <v>8.1801119471157868</v>
      </c>
      <c r="F63" s="60"/>
      <c r="G63" s="59">
        <f>(G54/E54-1)*100</f>
        <v>-5.6459702348052199</v>
      </c>
      <c r="H63" s="59">
        <f t="shared" ref="H63:I66" si="5">(H54/G54-1)*100</f>
        <v>-9.7632943524761373E-2</v>
      </c>
      <c r="I63" s="59">
        <f t="shared" si="5"/>
        <v>-3.2923598140989441</v>
      </c>
      <c r="J63" s="60"/>
      <c r="K63" s="60"/>
      <c r="L63" s="59">
        <f>(L54/I54-1)*100</f>
        <v>3.5111161015046077</v>
      </c>
      <c r="M63" s="59">
        <f t="shared" ref="M63:N66" si="6">(M54/L54-1)*100</f>
        <v>-10.037749357284653</v>
      </c>
      <c r="N63" s="59">
        <f t="shared" si="6"/>
        <v>8.3482549271404203</v>
      </c>
      <c r="O63" s="60"/>
      <c r="P63" s="59">
        <f>(P54/N54-1)*100</f>
        <v>2.4027065225858957</v>
      </c>
      <c r="Q63" s="59">
        <f t="shared" ref="Q63:R66" si="7">(Q54/P54-1)*100</f>
        <v>-3.8205312119631407</v>
      </c>
      <c r="R63" s="59">
        <f t="shared" si="7"/>
        <v>-2.4423590827170494</v>
      </c>
      <c r="S63" s="60"/>
      <c r="T63" s="60"/>
      <c r="U63" s="60"/>
    </row>
    <row r="64" spans="1:21" ht="20.25" customHeight="1">
      <c r="A64"/>
      <c r="B64" t="s">
        <v>41</v>
      </c>
      <c r="C64" s="59">
        <f>(C55/'11년'!R55-1)*100</f>
        <v>-0.10439723809838597</v>
      </c>
      <c r="D64" s="59">
        <f t="shared" si="4"/>
        <v>1.8169551614887425</v>
      </c>
      <c r="E64" s="59">
        <f t="shared" si="4"/>
        <v>7.5525874725531628</v>
      </c>
      <c r="F64" s="60"/>
      <c r="G64" s="59">
        <f>(G55/E55-1)*100</f>
        <v>-4.8707417250543621</v>
      </c>
      <c r="H64" s="59">
        <f t="shared" si="5"/>
        <v>2.6527657845278663</v>
      </c>
      <c r="I64" s="59">
        <f t="shared" si="5"/>
        <v>-3.9690983089426868</v>
      </c>
      <c r="J64" s="60"/>
      <c r="K64" s="60"/>
      <c r="L64" s="59">
        <f>(L55/I55-1)*100</f>
        <v>5.1688490696071732</v>
      </c>
      <c r="M64" s="59">
        <f t="shared" si="6"/>
        <v>-9.084896069376903</v>
      </c>
      <c r="N64" s="59">
        <f t="shared" si="6"/>
        <v>10.655583099805988</v>
      </c>
      <c r="O64" s="60"/>
      <c r="P64" s="59">
        <f>(P55/N55-1)*100</f>
        <v>-6.3098876212971611</v>
      </c>
      <c r="Q64" s="59">
        <f t="shared" si="7"/>
        <v>1.0038921124619016</v>
      </c>
      <c r="R64" s="59">
        <f t="shared" si="7"/>
        <v>-0.83051349021525667</v>
      </c>
      <c r="S64" s="60"/>
      <c r="T64" s="60"/>
      <c r="U64" s="60"/>
    </row>
    <row r="65" spans="1:21" ht="20.25" customHeight="1">
      <c r="A65"/>
      <c r="B65" t="s">
        <v>40</v>
      </c>
      <c r="C65" s="59">
        <f>(C56/'11년'!R56-1)*100</f>
        <v>-0.28993911278631934</v>
      </c>
      <c r="D65" s="59">
        <f t="shared" si="4"/>
        <v>2.3117185228264114</v>
      </c>
      <c r="E65" s="59">
        <f t="shared" si="4"/>
        <v>4.1494955236606401</v>
      </c>
      <c r="F65" s="60"/>
      <c r="G65" s="59">
        <f>(G56/E56-1)*100</f>
        <v>-6.4274343930504347</v>
      </c>
      <c r="H65" s="59">
        <f t="shared" si="5"/>
        <v>1.8664515062846831</v>
      </c>
      <c r="I65" s="59">
        <f t="shared" si="5"/>
        <v>-2.5823321150120759</v>
      </c>
      <c r="J65" s="60"/>
      <c r="K65" s="60"/>
      <c r="L65" s="59">
        <f>(L56/I56-1)*100</f>
        <v>3.5608279537239218</v>
      </c>
      <c r="M65" s="59">
        <f t="shared" si="6"/>
        <v>-9.930191641915286</v>
      </c>
      <c r="N65" s="59">
        <f t="shared" si="6"/>
        <v>14.713295526149972</v>
      </c>
      <c r="O65" s="60"/>
      <c r="P65" s="59">
        <f>(P56/N56-1)*100</f>
        <v>-9.9761970154719428</v>
      </c>
      <c r="Q65" s="59">
        <f t="shared" si="7"/>
        <v>2.9745863545300066</v>
      </c>
      <c r="R65" s="59">
        <f t="shared" si="7"/>
        <v>-0.40688143159058887</v>
      </c>
      <c r="S65" s="60"/>
      <c r="T65" s="60"/>
      <c r="U65" s="60"/>
    </row>
    <row r="66" spans="1:21" ht="20.25" customHeight="1">
      <c r="A66"/>
      <c r="B66" t="s">
        <v>42</v>
      </c>
      <c r="C66" s="59">
        <f>(C57/'11년'!R57-1)*100</f>
        <v>0.29660574412533336</v>
      </c>
      <c r="D66" s="59">
        <f t="shared" si="4"/>
        <v>0.75389966053689417</v>
      </c>
      <c r="E66" s="59">
        <f t="shared" si="4"/>
        <v>14.977572913867586</v>
      </c>
      <c r="F66" s="60"/>
      <c r="G66" s="59">
        <f>(G57/E57-1)*100</f>
        <v>-1.7941573033707914</v>
      </c>
      <c r="H66" s="59">
        <f t="shared" si="5"/>
        <v>4.1334871034470089</v>
      </c>
      <c r="I66" s="59">
        <f t="shared" si="5"/>
        <v>-6.5236881427441329</v>
      </c>
      <c r="J66" s="60"/>
      <c r="K66" s="60"/>
      <c r="L66" s="59">
        <f>(L57/I57-1)*100</f>
        <v>8.2559145447022928</v>
      </c>
      <c r="M66" s="59">
        <f t="shared" si="6"/>
        <v>-7.5324855812660685</v>
      </c>
      <c r="N66" s="59">
        <f t="shared" si="6"/>
        <v>3.396708499286083</v>
      </c>
      <c r="O66" s="60"/>
      <c r="P66" s="59">
        <f>(P57/N57-1)*100</f>
        <v>0.96664001744313222</v>
      </c>
      <c r="Q66" s="59">
        <f t="shared" si="7"/>
        <v>-2.4834437086092676</v>
      </c>
      <c r="R66" s="59">
        <f t="shared" si="7"/>
        <v>-1.6221303609655235</v>
      </c>
      <c r="S66" s="60"/>
      <c r="T66" s="60"/>
      <c r="U66" s="60"/>
    </row>
    <row r="67" spans="1:21" ht="20.25" customHeight="1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9" spans="1:21" ht="20.25" customHeight="1">
      <c r="J69" s="58"/>
      <c r="O69" s="58"/>
      <c r="S69" s="58"/>
    </row>
    <row r="70" spans="1:21" ht="20.25" customHeight="1">
      <c r="J70" s="58"/>
      <c r="O70" s="58"/>
      <c r="S70" s="58"/>
    </row>
    <row r="71" spans="1:21" ht="20.25" customHeight="1">
      <c r="J71" s="58"/>
      <c r="O71" s="58"/>
      <c r="S71" s="58"/>
    </row>
    <row r="72" spans="1:21" ht="20.25" customHeight="1">
      <c r="J72" s="58"/>
      <c r="O72" s="58"/>
      <c r="S72" s="58"/>
    </row>
  </sheetData>
  <mergeCells count="1">
    <mergeCell ref="A2:U2"/>
  </mergeCells>
  <phoneticPr fontId="8" type="noConversion"/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2"/>
  <sheetViews>
    <sheetView zoomScale="80" zoomScaleNormal="8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RowHeight="20.25" customHeight="1"/>
  <cols>
    <col min="1" max="1" width="11.21875" style="6" customWidth="1"/>
    <col min="2" max="2" width="10.33203125" style="6" customWidth="1"/>
    <col min="3" max="5" width="10.109375" style="6" customWidth="1"/>
    <col min="6" max="6" width="11.44140625" style="6" customWidth="1"/>
    <col min="7" max="7" width="10.109375" style="6" customWidth="1"/>
    <col min="8" max="8" width="9.77734375" style="6" customWidth="1"/>
    <col min="9" max="9" width="9" style="6" customWidth="1"/>
    <col min="10" max="10" width="10.6640625" style="6" customWidth="1"/>
    <col min="11" max="11" width="11.88671875" style="6" customWidth="1"/>
    <col min="12" max="12" width="10.33203125" style="6" bestFit="1" customWidth="1"/>
    <col min="13" max="13" width="9.33203125" style="6" bestFit="1" customWidth="1"/>
    <col min="14" max="14" width="9" style="6" bestFit="1" customWidth="1"/>
    <col min="15" max="15" width="11.77734375" style="6" customWidth="1"/>
    <col min="16" max="16" width="9.33203125" style="6" bestFit="1" customWidth="1"/>
    <col min="17" max="18" width="8.88671875" style="6"/>
    <col min="19" max="19" width="10.6640625" style="6" customWidth="1"/>
    <col min="20" max="20" width="11.21875" style="6" customWidth="1"/>
    <col min="21" max="21" width="12" style="6" customWidth="1"/>
    <col min="22" max="22" width="10.88671875" style="6" bestFit="1" customWidth="1"/>
    <col min="23" max="16384" width="8.88671875" style="6"/>
  </cols>
  <sheetData>
    <row r="1" spans="1:22" ht="14.25" customHeight="1">
      <c r="F1" s="55"/>
      <c r="J1" s="55"/>
      <c r="K1" s="55"/>
      <c r="O1" s="55"/>
      <c r="S1" s="55"/>
      <c r="T1" s="55"/>
      <c r="U1" s="55"/>
    </row>
    <row r="2" spans="1:22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2" ht="20.25" customHeight="1">
      <c r="F3" s="55"/>
      <c r="J3" s="55"/>
      <c r="K3" s="55"/>
      <c r="O3" s="55"/>
      <c r="S3" s="55"/>
      <c r="T3" s="55" t="s">
        <v>25</v>
      </c>
      <c r="U3" s="55"/>
    </row>
    <row r="4" spans="1:22" ht="30.75" customHeight="1" thickBot="1">
      <c r="A4" s="3" t="s">
        <v>1</v>
      </c>
      <c r="B4" s="4" t="s">
        <v>2</v>
      </c>
      <c r="C4" s="5" t="s">
        <v>106</v>
      </c>
      <c r="D4" s="5" t="s">
        <v>107</v>
      </c>
      <c r="E4" s="5" t="s">
        <v>108</v>
      </c>
      <c r="F4" s="20" t="s">
        <v>3</v>
      </c>
      <c r="G4" s="5" t="s">
        <v>109</v>
      </c>
      <c r="H4" s="5" t="s">
        <v>110</v>
      </c>
      <c r="I4" s="5" t="s">
        <v>111</v>
      </c>
      <c r="J4" s="20" t="s">
        <v>4</v>
      </c>
      <c r="K4" s="20" t="s">
        <v>5</v>
      </c>
      <c r="L4" s="5" t="s">
        <v>112</v>
      </c>
      <c r="M4" s="5" t="s">
        <v>113</v>
      </c>
      <c r="N4" s="5" t="s">
        <v>114</v>
      </c>
      <c r="O4" s="20" t="s">
        <v>6</v>
      </c>
      <c r="P4" s="5" t="s">
        <v>115</v>
      </c>
      <c r="Q4" s="5" t="s">
        <v>116</v>
      </c>
      <c r="R4" s="5" t="s">
        <v>117</v>
      </c>
      <c r="S4" s="20" t="s">
        <v>7</v>
      </c>
      <c r="T4" s="20" t="s">
        <v>8</v>
      </c>
      <c r="U4" s="20" t="s">
        <v>118</v>
      </c>
      <c r="V4" s="6" t="s">
        <v>132</v>
      </c>
    </row>
    <row r="5" spans="1:22" ht="27" customHeight="1" thickTop="1">
      <c r="A5" s="7" t="s">
        <v>17</v>
      </c>
      <c r="B5" s="14" t="s">
        <v>9</v>
      </c>
      <c r="C5" s="8">
        <v>48712</v>
      </c>
      <c r="D5" s="8">
        <v>47571</v>
      </c>
      <c r="E5" s="8">
        <v>45534</v>
      </c>
      <c r="F5" s="21">
        <f>SUM(C5:E5)</f>
        <v>141817</v>
      </c>
      <c r="G5" s="8">
        <v>46878</v>
      </c>
      <c r="H5" s="8">
        <v>49854</v>
      </c>
      <c r="I5" s="8">
        <v>54832</v>
      </c>
      <c r="J5" s="21">
        <f>SUM(G5:I5)</f>
        <v>151564</v>
      </c>
      <c r="K5" s="21">
        <f>SUM(J5,F5)</f>
        <v>293381</v>
      </c>
      <c r="L5" s="8">
        <v>51539</v>
      </c>
      <c r="M5" s="8">
        <v>49269</v>
      </c>
      <c r="N5" s="8">
        <v>47340</v>
      </c>
      <c r="O5" s="21">
        <f>SUM(L5:N5)</f>
        <v>148148</v>
      </c>
      <c r="P5" s="8">
        <v>49643</v>
      </c>
      <c r="Q5" s="8">
        <v>48960</v>
      </c>
      <c r="R5" s="8">
        <v>44356</v>
      </c>
      <c r="S5" s="21">
        <f>SUM(P5:R5)</f>
        <v>142959</v>
      </c>
      <c r="T5" s="21">
        <f>SUM(S5,O5)</f>
        <v>291107</v>
      </c>
      <c r="U5" s="21">
        <f>SUM(T5,K5)</f>
        <v>584488</v>
      </c>
    </row>
    <row r="6" spans="1:22" ht="27" customHeight="1">
      <c r="A6" s="9"/>
      <c r="B6" s="24" t="s">
        <v>10</v>
      </c>
      <c r="C6" s="25">
        <v>34178</v>
      </c>
      <c r="D6" s="25">
        <v>35074</v>
      </c>
      <c r="E6" s="25">
        <v>30682</v>
      </c>
      <c r="F6" s="36">
        <f>SUM(C6:E6)</f>
        <v>99934</v>
      </c>
      <c r="G6" s="25">
        <v>32517</v>
      </c>
      <c r="H6" s="25">
        <v>33510</v>
      </c>
      <c r="I6" s="25">
        <v>35285</v>
      </c>
      <c r="J6" s="51">
        <f>SUM(G6:I6)</f>
        <v>101312</v>
      </c>
      <c r="K6" s="36">
        <f>SUM(K7:K8)</f>
        <v>201226</v>
      </c>
      <c r="L6" s="25">
        <v>34436</v>
      </c>
      <c r="M6" s="25">
        <v>35283</v>
      </c>
      <c r="N6" s="25">
        <v>34865</v>
      </c>
      <c r="O6" s="51">
        <f>SUM(L6:N6)</f>
        <v>104584</v>
      </c>
      <c r="P6" s="25">
        <v>35158</v>
      </c>
      <c r="Q6" s="25">
        <v>33910</v>
      </c>
      <c r="R6" s="25">
        <v>29914</v>
      </c>
      <c r="S6" s="51">
        <f>SUM(P6:R6)</f>
        <v>98982</v>
      </c>
      <c r="T6" s="51">
        <f>SUM(S6,O6)</f>
        <v>203566</v>
      </c>
      <c r="U6" s="51">
        <f>SUM(T6,K6)</f>
        <v>404792</v>
      </c>
    </row>
    <row r="7" spans="1:22" ht="27" customHeight="1">
      <c r="A7" s="9"/>
      <c r="B7" s="15" t="s">
        <v>15</v>
      </c>
      <c r="C7" s="8">
        <v>29094</v>
      </c>
      <c r="D7" s="8">
        <v>29621</v>
      </c>
      <c r="E7" s="8">
        <v>25913</v>
      </c>
      <c r="F7" s="21">
        <f>SUM(C7:E7)</f>
        <v>84628</v>
      </c>
      <c r="G7" s="8">
        <v>27613</v>
      </c>
      <c r="H7" s="8">
        <v>27917</v>
      </c>
      <c r="I7" s="8">
        <v>28907</v>
      </c>
      <c r="J7" s="21">
        <f>SUM(G7:I7)</f>
        <v>84437</v>
      </c>
      <c r="K7" s="21">
        <f>SUM(F7+J7)</f>
        <v>169065</v>
      </c>
      <c r="L7" s="8">
        <v>28064</v>
      </c>
      <c r="M7" s="8">
        <v>28812</v>
      </c>
      <c r="N7" s="8">
        <v>27990</v>
      </c>
      <c r="O7" s="21">
        <f>SUM(L7:N7)</f>
        <v>84866</v>
      </c>
      <c r="P7" s="8">
        <v>28770</v>
      </c>
      <c r="Q7" s="8">
        <v>28245</v>
      </c>
      <c r="R7" s="8">
        <v>24322</v>
      </c>
      <c r="S7" s="21">
        <f>SUM(P7:R7)</f>
        <v>81337</v>
      </c>
      <c r="T7" s="52">
        <f>SUM(S7,O7)</f>
        <v>166203</v>
      </c>
      <c r="U7" s="52">
        <f>SUM(T7,K7)</f>
        <v>335268</v>
      </c>
    </row>
    <row r="8" spans="1:22" ht="27" customHeight="1">
      <c r="A8" s="9"/>
      <c r="B8" s="15" t="s">
        <v>16</v>
      </c>
      <c r="C8" s="8">
        <v>5064</v>
      </c>
      <c r="D8" s="8">
        <v>5453</v>
      </c>
      <c r="E8" s="8">
        <v>4769</v>
      </c>
      <c r="F8" s="21">
        <f>SUM(C8:E8)</f>
        <v>15286</v>
      </c>
      <c r="G8" s="8">
        <v>4904</v>
      </c>
      <c r="H8" s="8">
        <v>5593</v>
      </c>
      <c r="I8" s="8">
        <v>6378</v>
      </c>
      <c r="J8" s="21">
        <f>SUM(G8:I8)</f>
        <v>16875</v>
      </c>
      <c r="K8" s="21">
        <f>SUM(F8+J8)</f>
        <v>32161</v>
      </c>
      <c r="L8" s="8">
        <v>6372</v>
      </c>
      <c r="M8" s="8">
        <v>6471</v>
      </c>
      <c r="N8" s="8">
        <v>6875</v>
      </c>
      <c r="O8" s="21">
        <f>SUM(L8:N8)</f>
        <v>19718</v>
      </c>
      <c r="P8" s="8">
        <v>6388</v>
      </c>
      <c r="Q8" s="8">
        <v>5665</v>
      </c>
      <c r="R8" s="8">
        <v>5592</v>
      </c>
      <c r="S8" s="21">
        <f>SUM(P8:R8)</f>
        <v>17645</v>
      </c>
      <c r="T8" s="52">
        <f>SUM(S8,O8)</f>
        <v>37363</v>
      </c>
      <c r="U8" s="52">
        <f>SUM(T8,K8)</f>
        <v>69524</v>
      </c>
    </row>
    <row r="9" spans="1:22" ht="27" customHeight="1" thickBot="1">
      <c r="A9" s="10"/>
      <c r="B9" s="16" t="s">
        <v>11</v>
      </c>
      <c r="C9" s="11">
        <v>7352</v>
      </c>
      <c r="D9" s="11">
        <v>9548</v>
      </c>
      <c r="E9" s="11">
        <v>13398</v>
      </c>
      <c r="F9" s="37">
        <f>E9</f>
        <v>13398</v>
      </c>
      <c r="G9" s="11">
        <v>11200</v>
      </c>
      <c r="H9" s="11">
        <v>10742</v>
      </c>
      <c r="I9" s="11">
        <v>12700</v>
      </c>
      <c r="J9" s="22">
        <f>I9</f>
        <v>12700</v>
      </c>
      <c r="K9" s="22">
        <f>J9</f>
        <v>12700</v>
      </c>
      <c r="L9" s="11">
        <v>12504</v>
      </c>
      <c r="M9" s="11">
        <v>12524</v>
      </c>
      <c r="N9" s="11">
        <v>11014</v>
      </c>
      <c r="O9" s="22">
        <f>N9</f>
        <v>11014</v>
      </c>
      <c r="P9" s="11">
        <v>10559</v>
      </c>
      <c r="Q9" s="11">
        <v>11183</v>
      </c>
      <c r="R9" s="11">
        <v>11585</v>
      </c>
      <c r="S9" s="22">
        <f>R9</f>
        <v>11585</v>
      </c>
      <c r="T9" s="22">
        <f>S9</f>
        <v>11585</v>
      </c>
      <c r="U9" s="37">
        <f>T9</f>
        <v>11585</v>
      </c>
    </row>
    <row r="10" spans="1:22" ht="27" customHeight="1" thickTop="1">
      <c r="A10" s="44" t="s">
        <v>19</v>
      </c>
      <c r="B10" s="45" t="s">
        <v>9</v>
      </c>
      <c r="C10" s="46">
        <v>18485</v>
      </c>
      <c r="D10" s="46">
        <v>16900</v>
      </c>
      <c r="E10" s="46">
        <v>19047</v>
      </c>
      <c r="F10" s="21">
        <f>SUM(C10:E10)</f>
        <v>54432</v>
      </c>
      <c r="G10" s="46">
        <v>19273</v>
      </c>
      <c r="H10" s="46">
        <v>18812</v>
      </c>
      <c r="I10" s="46">
        <v>18802</v>
      </c>
      <c r="J10" s="47">
        <f>SUM(G10:I10)</f>
        <v>56887</v>
      </c>
      <c r="K10" s="47">
        <f>SUM(J10,F10)</f>
        <v>111319</v>
      </c>
      <c r="L10" s="46">
        <v>19101</v>
      </c>
      <c r="M10" s="46">
        <v>18135</v>
      </c>
      <c r="N10" s="46">
        <v>17917</v>
      </c>
      <c r="O10" s="47">
        <f>SUM(L10:N10)</f>
        <v>55153</v>
      </c>
      <c r="P10" s="46">
        <v>19741</v>
      </c>
      <c r="Q10" s="46">
        <v>18931</v>
      </c>
      <c r="R10" s="46">
        <v>18022</v>
      </c>
      <c r="S10" s="47">
        <f>SUM(P10:R10)</f>
        <v>56694</v>
      </c>
      <c r="T10" s="47">
        <f>SUM(S10,O10)</f>
        <v>111847</v>
      </c>
      <c r="U10" s="47">
        <f>SUM(T10,K10)</f>
        <v>223166</v>
      </c>
    </row>
    <row r="11" spans="1:22" ht="27" customHeight="1">
      <c r="A11" s="9"/>
      <c r="B11" s="24" t="s">
        <v>10</v>
      </c>
      <c r="C11" s="25">
        <v>14219</v>
      </c>
      <c r="D11" s="25">
        <v>13898</v>
      </c>
      <c r="E11" s="25">
        <v>14656</v>
      </c>
      <c r="F11" s="36">
        <f>SUM(C11:E11)</f>
        <v>42773</v>
      </c>
      <c r="G11" s="25">
        <v>15181</v>
      </c>
      <c r="H11" s="25">
        <v>15964</v>
      </c>
      <c r="I11" s="25">
        <v>15291</v>
      </c>
      <c r="J11" s="53">
        <f>SUM(G11:I11)</f>
        <v>46436</v>
      </c>
      <c r="K11" s="36">
        <f>SUM(K12:K13)</f>
        <v>89209</v>
      </c>
      <c r="L11" s="25">
        <v>15955</v>
      </c>
      <c r="M11" s="25">
        <v>14954</v>
      </c>
      <c r="N11" s="25">
        <v>14711</v>
      </c>
      <c r="O11" s="53">
        <f>SUM(L11:N11)</f>
        <v>45620</v>
      </c>
      <c r="P11" s="25">
        <v>16180</v>
      </c>
      <c r="Q11" s="25">
        <v>15439</v>
      </c>
      <c r="R11" s="25">
        <v>14241</v>
      </c>
      <c r="S11" s="36">
        <f>SUM(S12:S13)</f>
        <v>45860</v>
      </c>
      <c r="T11" s="53">
        <f>SUM(S11,O11)</f>
        <v>91480</v>
      </c>
      <c r="U11" s="53">
        <f>SUM(T11,K11)</f>
        <v>180689</v>
      </c>
    </row>
    <row r="12" spans="1:22" ht="27" customHeight="1">
      <c r="A12" s="9"/>
      <c r="B12" s="15" t="s">
        <v>15</v>
      </c>
      <c r="C12" s="8">
        <v>9177</v>
      </c>
      <c r="D12" s="8">
        <v>8948</v>
      </c>
      <c r="E12" s="8">
        <v>8668</v>
      </c>
      <c r="F12" s="21">
        <f>SUM(C12:E12)</f>
        <v>26793</v>
      </c>
      <c r="G12" s="8">
        <v>8815</v>
      </c>
      <c r="H12" s="8">
        <v>9389</v>
      </c>
      <c r="I12" s="8">
        <v>9180</v>
      </c>
      <c r="J12" s="39">
        <f>SUM(G12:I12)</f>
        <v>27384</v>
      </c>
      <c r="K12" s="21">
        <f>SUM(F12+J12)</f>
        <v>54177</v>
      </c>
      <c r="L12" s="8">
        <v>9597</v>
      </c>
      <c r="M12" s="8">
        <v>9627</v>
      </c>
      <c r="N12" s="8">
        <v>8823</v>
      </c>
      <c r="O12" s="39">
        <f>SUM(L12:N12)</f>
        <v>28047</v>
      </c>
      <c r="P12" s="8">
        <v>10009</v>
      </c>
      <c r="Q12" s="8">
        <v>9566</v>
      </c>
      <c r="R12" s="8">
        <v>9116</v>
      </c>
      <c r="S12" s="21">
        <f>SUM(P12:R12)</f>
        <v>28691</v>
      </c>
      <c r="T12" s="39">
        <f>SUM(S12,O12)</f>
        <v>56738</v>
      </c>
      <c r="U12" s="39">
        <f>SUM(T12,K12)</f>
        <v>110915</v>
      </c>
    </row>
    <row r="13" spans="1:22" ht="27" customHeight="1">
      <c r="A13" s="9"/>
      <c r="B13" s="15" t="s">
        <v>16</v>
      </c>
      <c r="C13" s="8">
        <v>5042</v>
      </c>
      <c r="D13" s="8">
        <v>4950</v>
      </c>
      <c r="E13" s="8">
        <v>5988</v>
      </c>
      <c r="F13" s="21">
        <f>SUM(C13:E13)</f>
        <v>15980</v>
      </c>
      <c r="G13" s="8">
        <v>6366</v>
      </c>
      <c r="H13" s="8">
        <v>6575</v>
      </c>
      <c r="I13" s="8">
        <v>6111</v>
      </c>
      <c r="J13" s="39">
        <f>SUM(G13:I13)</f>
        <v>19052</v>
      </c>
      <c r="K13" s="21">
        <f>SUM(F13+J13)</f>
        <v>35032</v>
      </c>
      <c r="L13" s="8">
        <v>6358</v>
      </c>
      <c r="M13" s="8">
        <v>5327</v>
      </c>
      <c r="N13" s="8">
        <v>5888</v>
      </c>
      <c r="O13" s="21">
        <f>SUM(L13:N13)</f>
        <v>17573</v>
      </c>
      <c r="P13" s="8">
        <v>6171</v>
      </c>
      <c r="Q13" s="8">
        <v>5873</v>
      </c>
      <c r="R13" s="8">
        <v>5125</v>
      </c>
      <c r="S13" s="21">
        <f>SUM(P13:R13)</f>
        <v>17169</v>
      </c>
      <c r="T13" s="21">
        <f>SUM(S13,O13)</f>
        <v>34742</v>
      </c>
      <c r="U13" s="21">
        <f>SUM(T13,K13)</f>
        <v>69774</v>
      </c>
    </row>
    <row r="14" spans="1:22" ht="27" customHeight="1" thickBot="1">
      <c r="A14" s="12"/>
      <c r="B14" s="17" t="s">
        <v>11</v>
      </c>
      <c r="C14" s="13">
        <v>9314</v>
      </c>
      <c r="D14" s="13">
        <v>10604</v>
      </c>
      <c r="E14" s="13">
        <v>13109</v>
      </c>
      <c r="F14" s="37">
        <f>E14</f>
        <v>13109</v>
      </c>
      <c r="G14" s="13">
        <v>15598</v>
      </c>
      <c r="H14" s="13">
        <v>16725</v>
      </c>
      <c r="I14" s="13">
        <v>7352</v>
      </c>
      <c r="J14" s="23">
        <f>I14</f>
        <v>7352</v>
      </c>
      <c r="K14" s="38">
        <f>SUM(F14+J14)</f>
        <v>20461</v>
      </c>
      <c r="L14" s="13">
        <v>7834</v>
      </c>
      <c r="M14" s="13">
        <v>8303</v>
      </c>
      <c r="N14" s="13">
        <v>8753</v>
      </c>
      <c r="O14" s="23">
        <f>N14</f>
        <v>8753</v>
      </c>
      <c r="P14" s="13">
        <v>9233</v>
      </c>
      <c r="Q14" s="13">
        <v>9815</v>
      </c>
      <c r="R14" s="13">
        <v>10283</v>
      </c>
      <c r="S14" s="23">
        <f>R14</f>
        <v>10283</v>
      </c>
      <c r="T14" s="23">
        <f>S14</f>
        <v>10283</v>
      </c>
      <c r="U14" s="38">
        <f>T14</f>
        <v>10283</v>
      </c>
    </row>
    <row r="15" spans="1:22" ht="27" customHeight="1">
      <c r="A15" s="7" t="s">
        <v>18</v>
      </c>
      <c r="B15" s="14" t="s">
        <v>9</v>
      </c>
      <c r="C15" s="8">
        <v>11314</v>
      </c>
      <c r="D15" s="8">
        <v>10868</v>
      </c>
      <c r="E15" s="8">
        <v>12792</v>
      </c>
      <c r="F15" s="21">
        <f>SUM(C15:E15)</f>
        <v>34974</v>
      </c>
      <c r="G15" s="32">
        <v>12890</v>
      </c>
      <c r="H15" s="32">
        <v>13718</v>
      </c>
      <c r="I15" s="8">
        <v>13202</v>
      </c>
      <c r="J15" s="21">
        <f>SUM(G15:I15)</f>
        <v>39810</v>
      </c>
      <c r="K15" s="21">
        <f>SUM(J15,F15)</f>
        <v>74784</v>
      </c>
      <c r="L15" s="8">
        <v>13524</v>
      </c>
      <c r="M15" s="8">
        <v>10878</v>
      </c>
      <c r="N15" s="8">
        <v>9725</v>
      </c>
      <c r="O15" s="21">
        <f>SUM(L15:N15)</f>
        <v>34127</v>
      </c>
      <c r="P15" s="8">
        <v>11228</v>
      </c>
      <c r="Q15" s="8">
        <v>11182</v>
      </c>
      <c r="R15" s="8">
        <v>10680</v>
      </c>
      <c r="S15" s="21">
        <f>SUM(P15:R15)</f>
        <v>33090</v>
      </c>
      <c r="T15" s="21">
        <f>SUM(S15,O15)</f>
        <v>67217</v>
      </c>
      <c r="U15" s="21">
        <f>SUM(T15,K15)</f>
        <v>142001</v>
      </c>
    </row>
    <row r="16" spans="1:22" ht="27" customHeight="1">
      <c r="A16" s="9"/>
      <c r="B16" s="24" t="s">
        <v>10</v>
      </c>
      <c r="C16" s="25">
        <v>10674</v>
      </c>
      <c r="D16" s="25">
        <v>11390</v>
      </c>
      <c r="E16" s="25">
        <v>12208</v>
      </c>
      <c r="F16" s="36">
        <f>SUM(C16:E16)</f>
        <v>34272</v>
      </c>
      <c r="G16" s="25">
        <v>13004</v>
      </c>
      <c r="H16" s="25">
        <v>13971</v>
      </c>
      <c r="I16" s="25">
        <v>13832</v>
      </c>
      <c r="J16" s="51">
        <f>SUM(G16:I16)</f>
        <v>40807</v>
      </c>
      <c r="K16" s="36">
        <f>SUM(K17:K18)</f>
        <v>75079</v>
      </c>
      <c r="L16" s="25">
        <v>13120</v>
      </c>
      <c r="M16" s="25">
        <v>11811</v>
      </c>
      <c r="N16" s="25">
        <v>8819</v>
      </c>
      <c r="O16" s="51">
        <f>SUM(L16:N16)</f>
        <v>33750</v>
      </c>
      <c r="P16" s="25">
        <v>11467</v>
      </c>
      <c r="Q16" s="25">
        <v>11489</v>
      </c>
      <c r="R16" s="25">
        <v>10988</v>
      </c>
      <c r="S16" s="36">
        <f>SUM(S17:S18)</f>
        <v>33944</v>
      </c>
      <c r="T16" s="51">
        <f>SUM(S16,O16)</f>
        <v>67694</v>
      </c>
      <c r="U16" s="51">
        <f>SUM(T16,K16)</f>
        <v>142773</v>
      </c>
    </row>
    <row r="17" spans="1:21" ht="27" customHeight="1">
      <c r="A17" s="9"/>
      <c r="B17" s="15" t="s">
        <v>15</v>
      </c>
      <c r="C17" s="8">
        <v>6208</v>
      </c>
      <c r="D17" s="8">
        <v>6406</v>
      </c>
      <c r="E17" s="8">
        <v>6074</v>
      </c>
      <c r="F17" s="21">
        <f>SUM(C17:E17)</f>
        <v>18688</v>
      </c>
      <c r="G17" s="8">
        <v>7246</v>
      </c>
      <c r="H17" s="8">
        <v>7474</v>
      </c>
      <c r="I17" s="8">
        <v>8149</v>
      </c>
      <c r="J17" s="21">
        <f>SUM(G17:I17)</f>
        <v>22869</v>
      </c>
      <c r="K17" s="21">
        <f>SUM(F17+J17)</f>
        <v>41557</v>
      </c>
      <c r="L17" s="8">
        <v>7559</v>
      </c>
      <c r="M17" s="8">
        <v>7238</v>
      </c>
      <c r="N17" s="8">
        <v>5082</v>
      </c>
      <c r="O17" s="21">
        <f>SUM(L17:N17)</f>
        <v>19879</v>
      </c>
      <c r="P17" s="8">
        <v>6807</v>
      </c>
      <c r="Q17" s="8">
        <v>6858</v>
      </c>
      <c r="R17" s="8">
        <v>6918</v>
      </c>
      <c r="S17" s="21">
        <f>SUM(P17:R17)</f>
        <v>20583</v>
      </c>
      <c r="T17" s="21">
        <f>SUM(S17,O17)</f>
        <v>40462</v>
      </c>
      <c r="U17" s="21">
        <f>SUM(T17,K17)</f>
        <v>82019</v>
      </c>
    </row>
    <row r="18" spans="1:21" ht="27" customHeight="1">
      <c r="A18" s="9"/>
      <c r="B18" s="15" t="s">
        <v>16</v>
      </c>
      <c r="C18" s="8">
        <v>4466</v>
      </c>
      <c r="D18" s="8">
        <v>4984</v>
      </c>
      <c r="E18" s="8">
        <v>6134</v>
      </c>
      <c r="F18" s="21">
        <f>SUM(C18:E18)</f>
        <v>15584</v>
      </c>
      <c r="G18" s="8">
        <v>5758</v>
      </c>
      <c r="H18" s="8">
        <v>6497</v>
      </c>
      <c r="I18" s="8">
        <v>5683</v>
      </c>
      <c r="J18" s="21">
        <f>SUM(G18:I18)</f>
        <v>17938</v>
      </c>
      <c r="K18" s="21">
        <f>SUM(F18+J18)</f>
        <v>33522</v>
      </c>
      <c r="L18" s="8">
        <v>5561</v>
      </c>
      <c r="M18" s="8">
        <v>4573</v>
      </c>
      <c r="N18" s="8">
        <v>3737</v>
      </c>
      <c r="O18" s="21">
        <f>SUM(L18:N18)</f>
        <v>13871</v>
      </c>
      <c r="P18" s="8">
        <v>4660</v>
      </c>
      <c r="Q18" s="8">
        <v>4631</v>
      </c>
      <c r="R18" s="8">
        <v>4070</v>
      </c>
      <c r="S18" s="21">
        <f>SUM(P18:R18)</f>
        <v>13361</v>
      </c>
      <c r="T18" s="21">
        <f>SUM(S18,O18)</f>
        <v>27232</v>
      </c>
      <c r="U18" s="21">
        <f>SUM(T18,K18)</f>
        <v>60754</v>
      </c>
    </row>
    <row r="19" spans="1:21" ht="27" customHeight="1" thickBot="1">
      <c r="A19" s="10"/>
      <c r="B19" s="16" t="s">
        <v>11</v>
      </c>
      <c r="C19" s="11">
        <v>7108</v>
      </c>
      <c r="D19" s="11">
        <v>6600</v>
      </c>
      <c r="E19" s="11">
        <v>7197</v>
      </c>
      <c r="F19" s="37">
        <f>E19</f>
        <v>7197</v>
      </c>
      <c r="G19" s="11">
        <v>7103</v>
      </c>
      <c r="H19" s="11">
        <v>6882</v>
      </c>
      <c r="I19" s="11">
        <v>6276</v>
      </c>
      <c r="J19" s="22">
        <f>I19</f>
        <v>6276</v>
      </c>
      <c r="K19" s="39">
        <f>SUM(F19+J19)</f>
        <v>13473</v>
      </c>
      <c r="L19" s="11">
        <v>6535</v>
      </c>
      <c r="M19" s="11">
        <v>5488</v>
      </c>
      <c r="N19" s="11">
        <v>6359</v>
      </c>
      <c r="O19" s="22">
        <f>N19</f>
        <v>6359</v>
      </c>
      <c r="P19" s="11">
        <v>6131</v>
      </c>
      <c r="Q19" s="11">
        <v>5816</v>
      </c>
      <c r="R19" s="11">
        <v>5510</v>
      </c>
      <c r="S19" s="22">
        <f>R19</f>
        <v>5510</v>
      </c>
      <c r="T19" s="22">
        <f>S19</f>
        <v>5510</v>
      </c>
      <c r="U19" s="37">
        <f>T19</f>
        <v>5510</v>
      </c>
    </row>
    <row r="20" spans="1:21" ht="27" customHeight="1">
      <c r="A20" s="7" t="s">
        <v>12</v>
      </c>
      <c r="B20" s="14" t="s">
        <v>9</v>
      </c>
      <c r="C20" s="8">
        <v>21966</v>
      </c>
      <c r="D20" s="8">
        <v>19660</v>
      </c>
      <c r="E20" s="8">
        <v>21155</v>
      </c>
      <c r="F20" s="21">
        <f>SUM(C20:E20)</f>
        <v>62781</v>
      </c>
      <c r="G20" s="8">
        <v>21901</v>
      </c>
      <c r="H20" s="8">
        <v>21850</v>
      </c>
      <c r="I20" s="8">
        <v>20907</v>
      </c>
      <c r="J20" s="21">
        <f>SUM(G20:I20)</f>
        <v>64658</v>
      </c>
      <c r="K20" s="54">
        <f>SUM(J20,F20)</f>
        <v>127439</v>
      </c>
      <c r="L20" s="8">
        <v>22577</v>
      </c>
      <c r="M20" s="8">
        <v>19383</v>
      </c>
      <c r="N20" s="8">
        <v>19891</v>
      </c>
      <c r="O20" s="21">
        <f>SUM(L20:N20)</f>
        <v>61851</v>
      </c>
      <c r="P20" s="8">
        <v>22756</v>
      </c>
      <c r="Q20" s="8">
        <v>21897</v>
      </c>
      <c r="R20" s="8">
        <v>21548</v>
      </c>
      <c r="S20" s="21">
        <f>SUM(P20:R20)</f>
        <v>66201</v>
      </c>
      <c r="T20" s="21">
        <f>SUM(S20,O20)</f>
        <v>128052</v>
      </c>
      <c r="U20" s="21">
        <f>SUM(T20,K20)</f>
        <v>255491</v>
      </c>
    </row>
    <row r="21" spans="1:21" ht="27" customHeight="1">
      <c r="A21" s="7"/>
      <c r="B21" s="24" t="s">
        <v>10</v>
      </c>
      <c r="C21" s="25">
        <v>21063</v>
      </c>
      <c r="D21" s="25">
        <v>20007</v>
      </c>
      <c r="E21" s="25">
        <v>21559</v>
      </c>
      <c r="F21" s="36">
        <f>SUM(C21:E21)</f>
        <v>62629</v>
      </c>
      <c r="G21" s="25">
        <v>20904</v>
      </c>
      <c r="H21" s="25">
        <v>22365</v>
      </c>
      <c r="I21" s="25">
        <v>20859</v>
      </c>
      <c r="J21" s="51">
        <f>SUM(G21:I21)</f>
        <v>64128</v>
      </c>
      <c r="K21" s="36">
        <f>SUM(K22:K23)</f>
        <v>126757</v>
      </c>
      <c r="L21" s="25">
        <v>22365</v>
      </c>
      <c r="M21" s="25">
        <v>19618</v>
      </c>
      <c r="N21" s="25">
        <v>19130</v>
      </c>
      <c r="O21" s="51">
        <f>SUM(L21:N21)</f>
        <v>61113</v>
      </c>
      <c r="P21" s="25">
        <v>21983</v>
      </c>
      <c r="Q21" s="25">
        <v>21537</v>
      </c>
      <c r="R21" s="25">
        <v>21986</v>
      </c>
      <c r="S21" s="61">
        <f>SUM(P21:R21)</f>
        <v>65506</v>
      </c>
      <c r="T21" s="51">
        <f>SUM(S21,O21)</f>
        <v>126619</v>
      </c>
      <c r="U21" s="51">
        <f>SUM(T21,K21)</f>
        <v>253376</v>
      </c>
    </row>
    <row r="22" spans="1:21" ht="27" customHeight="1">
      <c r="A22" s="9"/>
      <c r="B22" s="15" t="s">
        <v>15</v>
      </c>
      <c r="C22" s="8">
        <v>15905</v>
      </c>
      <c r="D22" s="8">
        <v>14536</v>
      </c>
      <c r="E22" s="8">
        <v>15573</v>
      </c>
      <c r="F22" s="21">
        <f>SUM(C22:E22)</f>
        <v>46014</v>
      </c>
      <c r="G22" s="8">
        <v>14855</v>
      </c>
      <c r="H22" s="8">
        <v>16125</v>
      </c>
      <c r="I22" s="8">
        <v>15304</v>
      </c>
      <c r="J22" s="21">
        <f>SUM(G22:I22)</f>
        <v>46284</v>
      </c>
      <c r="K22" s="21">
        <f>SUM(F22+J22)</f>
        <v>92298</v>
      </c>
      <c r="L22" s="8">
        <v>15905</v>
      </c>
      <c r="M22" s="8">
        <v>14198</v>
      </c>
      <c r="N22" s="8">
        <v>13759</v>
      </c>
      <c r="O22" s="21">
        <f>SUM(L22:N22)</f>
        <v>43862</v>
      </c>
      <c r="P22" s="8">
        <v>16361</v>
      </c>
      <c r="Q22" s="8">
        <v>16391</v>
      </c>
      <c r="R22" s="8">
        <v>16711</v>
      </c>
      <c r="S22" s="21">
        <f>SUM(P22:R22)</f>
        <v>49463</v>
      </c>
      <c r="T22" s="21">
        <f>SUM(S22,O22)</f>
        <v>93325</v>
      </c>
      <c r="U22" s="21">
        <f>SUM(T22,K22)</f>
        <v>185623</v>
      </c>
    </row>
    <row r="23" spans="1:21" ht="27" customHeight="1">
      <c r="A23" s="9"/>
      <c r="B23" s="15" t="s">
        <v>16</v>
      </c>
      <c r="C23" s="8">
        <v>5158</v>
      </c>
      <c r="D23" s="8">
        <v>5471</v>
      </c>
      <c r="E23" s="8">
        <v>5986</v>
      </c>
      <c r="F23" s="21">
        <f>SUM(C23:E23)</f>
        <v>16615</v>
      </c>
      <c r="G23" s="8">
        <v>6049</v>
      </c>
      <c r="H23" s="8">
        <v>6240</v>
      </c>
      <c r="I23" s="8">
        <v>5555</v>
      </c>
      <c r="J23" s="21">
        <f>SUM(G23:I23)</f>
        <v>17844</v>
      </c>
      <c r="K23" s="21">
        <f>SUM(F23+J23)</f>
        <v>34459</v>
      </c>
      <c r="L23" s="8">
        <v>6460</v>
      </c>
      <c r="M23" s="8">
        <v>5420</v>
      </c>
      <c r="N23" s="8">
        <v>5371</v>
      </c>
      <c r="O23" s="21">
        <f>SUM(L23:N23)</f>
        <v>17251</v>
      </c>
      <c r="P23" s="8">
        <v>5632</v>
      </c>
      <c r="Q23" s="8">
        <v>5146</v>
      </c>
      <c r="R23" s="8">
        <v>5275</v>
      </c>
      <c r="S23" s="21">
        <f>SUM(P23:R23)</f>
        <v>16053</v>
      </c>
      <c r="T23" s="21">
        <f>SUM(S23,O23)</f>
        <v>33304</v>
      </c>
      <c r="U23" s="21">
        <f>SUM(T23,K23)</f>
        <v>67763</v>
      </c>
    </row>
    <row r="24" spans="1:21" ht="27" customHeight="1" thickBot="1">
      <c r="A24" s="10"/>
      <c r="B24" s="16" t="s">
        <v>11</v>
      </c>
      <c r="C24" s="11">
        <v>10177</v>
      </c>
      <c r="D24" s="11">
        <v>9838</v>
      </c>
      <c r="E24" s="11">
        <v>9476</v>
      </c>
      <c r="F24" s="37">
        <f>E24</f>
        <v>9476</v>
      </c>
      <c r="G24" s="11">
        <v>10464</v>
      </c>
      <c r="H24" s="11">
        <v>10062</v>
      </c>
      <c r="I24" s="11">
        <v>10158</v>
      </c>
      <c r="J24" s="22">
        <f>I24</f>
        <v>10158</v>
      </c>
      <c r="K24" s="37">
        <f>SUM(F24+J24)</f>
        <v>19634</v>
      </c>
      <c r="L24" s="11">
        <v>10410</v>
      </c>
      <c r="M24" s="11">
        <v>10285</v>
      </c>
      <c r="N24" s="11">
        <v>10952</v>
      </c>
      <c r="O24" s="22">
        <f>N24</f>
        <v>10952</v>
      </c>
      <c r="P24" s="11">
        <v>11728</v>
      </c>
      <c r="Q24" s="11">
        <v>12090</v>
      </c>
      <c r="R24" s="11">
        <v>11659</v>
      </c>
      <c r="S24" s="22">
        <f>R24</f>
        <v>11659</v>
      </c>
      <c r="T24" s="22">
        <f>S24</f>
        <v>11659</v>
      </c>
      <c r="U24" s="37">
        <f>T24</f>
        <v>11659</v>
      </c>
    </row>
    <row r="25" spans="1:21" ht="27" customHeight="1">
      <c r="A25" s="7" t="s">
        <v>14</v>
      </c>
      <c r="B25" s="14" t="s">
        <v>9</v>
      </c>
      <c r="C25" s="8">
        <v>4368</v>
      </c>
      <c r="D25" s="8">
        <v>4255</v>
      </c>
      <c r="E25" s="8">
        <v>4194</v>
      </c>
      <c r="F25" s="21">
        <f>SUM(C25:E25)</f>
        <v>12817</v>
      </c>
      <c r="G25" s="8">
        <v>4429</v>
      </c>
      <c r="H25" s="8">
        <v>5596</v>
      </c>
      <c r="I25" s="8">
        <v>4707</v>
      </c>
      <c r="J25" s="21">
        <f>SUM(G25:I25)</f>
        <v>14732</v>
      </c>
      <c r="K25" s="21">
        <f>SUM(J25,F25)</f>
        <v>27549</v>
      </c>
      <c r="L25" s="8">
        <v>5289</v>
      </c>
      <c r="M25" s="8">
        <v>3720</v>
      </c>
      <c r="N25" s="8">
        <v>3767</v>
      </c>
      <c r="O25" s="21">
        <f>SUM(L25:N25)</f>
        <v>12776</v>
      </c>
      <c r="P25" s="8">
        <v>3835</v>
      </c>
      <c r="Q25" s="8">
        <v>4207</v>
      </c>
      <c r="R25" s="8">
        <v>3676</v>
      </c>
      <c r="S25" s="21">
        <f>SUM(P25:R25)</f>
        <v>11718</v>
      </c>
      <c r="T25" s="21">
        <f>SUM(S25,O25)</f>
        <v>24494</v>
      </c>
      <c r="U25" s="21">
        <f>SUM(T25,K25)</f>
        <v>52043</v>
      </c>
    </row>
    <row r="26" spans="1:21" ht="27" customHeight="1">
      <c r="A26" s="9"/>
      <c r="B26" s="24" t="s">
        <v>10</v>
      </c>
      <c r="C26" s="25">
        <v>2884</v>
      </c>
      <c r="D26" s="25">
        <v>3279</v>
      </c>
      <c r="E26" s="25">
        <v>3353</v>
      </c>
      <c r="F26" s="36">
        <f>SUM(C26:E26)</f>
        <v>9516</v>
      </c>
      <c r="G26" s="25">
        <v>3581</v>
      </c>
      <c r="H26" s="25">
        <v>4189</v>
      </c>
      <c r="I26" s="25">
        <v>3797</v>
      </c>
      <c r="J26" s="51">
        <f>SUM(G26:I26)</f>
        <v>11567</v>
      </c>
      <c r="K26" s="36">
        <f>SUM(K27:K28)</f>
        <v>21083</v>
      </c>
      <c r="L26" s="25">
        <v>4002</v>
      </c>
      <c r="M26" s="25">
        <v>2849</v>
      </c>
      <c r="N26" s="25">
        <v>3025</v>
      </c>
      <c r="O26" s="51">
        <f>SUM(L26:N26)</f>
        <v>9876</v>
      </c>
      <c r="P26" s="25">
        <v>3167</v>
      </c>
      <c r="Q26" s="25">
        <v>2897</v>
      </c>
      <c r="R26" s="25">
        <v>2588</v>
      </c>
      <c r="S26" s="36">
        <f>SUM(S27:S28)</f>
        <v>8652</v>
      </c>
      <c r="T26" s="51">
        <f>SUM(S26,O26)</f>
        <v>18528</v>
      </c>
      <c r="U26" s="51">
        <f>SUM(T26,K26)</f>
        <v>39611</v>
      </c>
    </row>
    <row r="27" spans="1:21" ht="27" customHeight="1">
      <c r="A27" s="9"/>
      <c r="B27" s="15" t="s">
        <v>15</v>
      </c>
      <c r="C27" s="8">
        <v>2811</v>
      </c>
      <c r="D27" s="8">
        <v>3241</v>
      </c>
      <c r="E27" s="8">
        <v>3281</v>
      </c>
      <c r="F27" s="21">
        <f>SUM(C27:E27)</f>
        <v>9333</v>
      </c>
      <c r="G27" s="8">
        <v>3508</v>
      </c>
      <c r="H27" s="8">
        <v>4115</v>
      </c>
      <c r="I27" s="8">
        <v>3672</v>
      </c>
      <c r="J27" s="21">
        <f>SUM(G27:I27)</f>
        <v>11295</v>
      </c>
      <c r="K27" s="21">
        <f>SUM(F27+J27)</f>
        <v>20628</v>
      </c>
      <c r="L27" s="8">
        <v>3839</v>
      </c>
      <c r="M27" s="8">
        <v>2812</v>
      </c>
      <c r="N27" s="8">
        <v>2915</v>
      </c>
      <c r="O27" s="21">
        <f>SUM(L27:N27)</f>
        <v>9566</v>
      </c>
      <c r="P27" s="8">
        <v>3103</v>
      </c>
      <c r="Q27" s="8">
        <v>2784</v>
      </c>
      <c r="R27" s="8">
        <v>2511</v>
      </c>
      <c r="S27" s="21">
        <f>SUM(P27:R27)</f>
        <v>8398</v>
      </c>
      <c r="T27" s="21">
        <f>SUM(S27,O27)</f>
        <v>17964</v>
      </c>
      <c r="U27" s="21">
        <f>SUM(T27,K27)</f>
        <v>38592</v>
      </c>
    </row>
    <row r="28" spans="1:21" ht="27" customHeight="1">
      <c r="A28" s="9"/>
      <c r="B28" s="15" t="s">
        <v>16</v>
      </c>
      <c r="C28" s="8">
        <v>73</v>
      </c>
      <c r="D28" s="8">
        <v>38</v>
      </c>
      <c r="E28" s="8">
        <v>72</v>
      </c>
      <c r="F28" s="21">
        <f>SUM(C28:E28)</f>
        <v>183</v>
      </c>
      <c r="G28" s="8">
        <v>73</v>
      </c>
      <c r="H28" s="8">
        <v>74</v>
      </c>
      <c r="I28" s="8">
        <v>125</v>
      </c>
      <c r="J28" s="21">
        <f>SUM(G28:I28)</f>
        <v>272</v>
      </c>
      <c r="K28" s="21">
        <f>SUM(F28+J28)</f>
        <v>455</v>
      </c>
      <c r="L28" s="8">
        <v>163</v>
      </c>
      <c r="M28" s="8">
        <v>37</v>
      </c>
      <c r="N28" s="8">
        <v>110</v>
      </c>
      <c r="O28" s="21">
        <f>SUM(L28:N28)</f>
        <v>310</v>
      </c>
      <c r="P28" s="8">
        <v>64</v>
      </c>
      <c r="Q28" s="8">
        <v>113</v>
      </c>
      <c r="R28" s="8">
        <v>77</v>
      </c>
      <c r="S28" s="21">
        <f>SUM(P28:R28)</f>
        <v>254</v>
      </c>
      <c r="T28" s="21">
        <f>SUM(S28,O28)</f>
        <v>564</v>
      </c>
      <c r="U28" s="21">
        <f>SUM(T28,K28)</f>
        <v>1019</v>
      </c>
    </row>
    <row r="29" spans="1:21" ht="27" customHeight="1" thickBot="1">
      <c r="A29" s="10"/>
      <c r="B29" s="16" t="s">
        <v>11</v>
      </c>
      <c r="C29" s="11">
        <v>2301</v>
      </c>
      <c r="D29" s="11">
        <v>2326</v>
      </c>
      <c r="E29" s="11">
        <v>2262</v>
      </c>
      <c r="F29" s="37">
        <f>E29</f>
        <v>2262</v>
      </c>
      <c r="G29" s="11">
        <v>2107</v>
      </c>
      <c r="H29" s="11">
        <v>2544</v>
      </c>
      <c r="I29" s="11">
        <v>2394</v>
      </c>
      <c r="J29" s="22">
        <f>I29</f>
        <v>2394</v>
      </c>
      <c r="K29" s="37">
        <f>SUM(F29+J29)</f>
        <v>4656</v>
      </c>
      <c r="L29" s="11">
        <v>2604</v>
      </c>
      <c r="M29" s="11">
        <v>2482</v>
      </c>
      <c r="N29" s="11">
        <v>2370</v>
      </c>
      <c r="O29" s="22">
        <f>N29</f>
        <v>2370</v>
      </c>
      <c r="P29" s="11">
        <v>1958</v>
      </c>
      <c r="Q29" s="11">
        <v>2181</v>
      </c>
      <c r="R29" s="11">
        <v>2477</v>
      </c>
      <c r="S29" s="22">
        <f>R29</f>
        <v>2477</v>
      </c>
      <c r="T29" s="22">
        <f>S29</f>
        <v>2477</v>
      </c>
      <c r="U29" s="37">
        <f>T29</f>
        <v>2477</v>
      </c>
    </row>
    <row r="30" spans="1:21" ht="27" customHeight="1">
      <c r="A30" s="7" t="s">
        <v>20</v>
      </c>
      <c r="B30" s="14" t="s">
        <v>9</v>
      </c>
      <c r="C30" s="8">
        <v>58212</v>
      </c>
      <c r="D30" s="8">
        <v>55115</v>
      </c>
      <c r="E30" s="8">
        <v>65947</v>
      </c>
      <c r="F30" s="21">
        <f>SUM(C30:E30)</f>
        <v>179274</v>
      </c>
      <c r="G30" s="8">
        <v>65439</v>
      </c>
      <c r="H30" s="8">
        <v>67507</v>
      </c>
      <c r="I30" s="8">
        <v>66218</v>
      </c>
      <c r="J30" s="21">
        <f>SUM(G30:I30)</f>
        <v>199164</v>
      </c>
      <c r="K30" s="21">
        <f>SUM(J30,F30)</f>
        <v>378438</v>
      </c>
      <c r="L30" s="8">
        <v>66238</v>
      </c>
      <c r="M30" s="8">
        <v>61922</v>
      </c>
      <c r="N30" s="8">
        <v>60831</v>
      </c>
      <c r="O30" s="21">
        <f>SUM(L30:N30)</f>
        <v>188991</v>
      </c>
      <c r="P30" s="8">
        <v>64679</v>
      </c>
      <c r="Q30" s="8">
        <v>67031</v>
      </c>
      <c r="R30" s="8">
        <v>72610</v>
      </c>
      <c r="S30" s="21">
        <f>SUM(P30:R30)</f>
        <v>204320</v>
      </c>
      <c r="T30" s="21">
        <f>SUM(S30,O30)</f>
        <v>393311</v>
      </c>
      <c r="U30" s="21">
        <f>SUM(T30,K30)</f>
        <v>771749</v>
      </c>
    </row>
    <row r="31" spans="1:21" ht="27" customHeight="1">
      <c r="A31" s="9" t="s">
        <v>21</v>
      </c>
      <c r="B31" s="24" t="s">
        <v>10</v>
      </c>
      <c r="C31" s="25">
        <v>59634</v>
      </c>
      <c r="D31" s="25">
        <v>57307</v>
      </c>
      <c r="E31" s="25">
        <v>63893</v>
      </c>
      <c r="F31" s="36">
        <f>SUM(C31:E31)</f>
        <v>180834</v>
      </c>
      <c r="G31" s="25">
        <v>63468</v>
      </c>
      <c r="H31" s="25">
        <v>68761</v>
      </c>
      <c r="I31" s="25">
        <v>66934</v>
      </c>
      <c r="J31" s="51">
        <f>SUM(G31:I31)</f>
        <v>199163</v>
      </c>
      <c r="K31" s="36">
        <f>SUM(K32:K33)</f>
        <v>379997</v>
      </c>
      <c r="L31" s="25">
        <v>63236</v>
      </c>
      <c r="M31" s="25">
        <v>64107</v>
      </c>
      <c r="N31" s="25">
        <v>58063</v>
      </c>
      <c r="O31" s="51">
        <f>SUM(L31:N31)</f>
        <v>185406</v>
      </c>
      <c r="P31" s="25">
        <v>66246</v>
      </c>
      <c r="Q31" s="25">
        <v>63784</v>
      </c>
      <c r="R31" s="25">
        <v>72649</v>
      </c>
      <c r="S31" s="51">
        <f>SUM(P31:R31)</f>
        <v>202679</v>
      </c>
      <c r="T31" s="51">
        <f>SUM(S31,O31)</f>
        <v>388085</v>
      </c>
      <c r="U31" s="51">
        <f>SUM(T31,K31)</f>
        <v>768082</v>
      </c>
    </row>
    <row r="32" spans="1:21" ht="27" customHeight="1">
      <c r="A32" s="9"/>
      <c r="B32" s="15" t="s">
        <v>15</v>
      </c>
      <c r="C32" s="8">
        <v>28872</v>
      </c>
      <c r="D32" s="8">
        <v>29874</v>
      </c>
      <c r="E32" s="8">
        <v>33018</v>
      </c>
      <c r="F32" s="21">
        <f>SUM(C32:E32)</f>
        <v>91764</v>
      </c>
      <c r="G32" s="8">
        <v>34852</v>
      </c>
      <c r="H32" s="8">
        <v>33999</v>
      </c>
      <c r="I32" s="8">
        <v>34468</v>
      </c>
      <c r="J32" s="21">
        <f>SUM(G32:I32)</f>
        <v>103319</v>
      </c>
      <c r="K32" s="21">
        <f>SUM(F32+J32)</f>
        <v>195083</v>
      </c>
      <c r="L32" s="8">
        <v>30781</v>
      </c>
      <c r="M32" s="8">
        <v>32239</v>
      </c>
      <c r="N32" s="8">
        <v>30035</v>
      </c>
      <c r="O32" s="21">
        <f>SUM(L32:N32)</f>
        <v>93055</v>
      </c>
      <c r="P32" s="8">
        <v>36625</v>
      </c>
      <c r="Q32" s="8">
        <v>36433</v>
      </c>
      <c r="R32" s="8">
        <v>40315</v>
      </c>
      <c r="S32" s="21">
        <f>SUM(P32:R32)</f>
        <v>113373</v>
      </c>
      <c r="T32" s="21">
        <f>SUM(S32,O32)</f>
        <v>206428</v>
      </c>
      <c r="U32" s="21">
        <f>SUM(T32,K32)</f>
        <v>401511</v>
      </c>
    </row>
    <row r="33" spans="1:21" ht="27" customHeight="1">
      <c r="A33" s="9"/>
      <c r="B33" s="15" t="s">
        <v>16</v>
      </c>
      <c r="C33" s="8">
        <v>30762</v>
      </c>
      <c r="D33" s="8">
        <v>27433</v>
      </c>
      <c r="E33" s="8">
        <v>30875</v>
      </c>
      <c r="F33" s="21">
        <f>SUM(C33:E33)</f>
        <v>89070</v>
      </c>
      <c r="G33" s="8">
        <v>28616</v>
      </c>
      <c r="H33" s="8">
        <v>34762</v>
      </c>
      <c r="I33" s="8">
        <v>32466</v>
      </c>
      <c r="J33" s="21">
        <f>SUM(G33:I33)</f>
        <v>95844</v>
      </c>
      <c r="K33" s="21">
        <f>SUM(F33+J33)</f>
        <v>184914</v>
      </c>
      <c r="L33" s="8">
        <v>32455</v>
      </c>
      <c r="M33" s="8">
        <v>31868</v>
      </c>
      <c r="N33" s="8">
        <v>28028</v>
      </c>
      <c r="O33" s="21">
        <f>SUM(L33:N33)</f>
        <v>92351</v>
      </c>
      <c r="P33" s="8">
        <v>29621</v>
      </c>
      <c r="Q33" s="8">
        <v>27351</v>
      </c>
      <c r="R33" s="8">
        <v>32334</v>
      </c>
      <c r="S33" s="21">
        <f>SUM(P33:R33)</f>
        <v>89306</v>
      </c>
      <c r="T33" s="21">
        <f>SUM(S33,O33)</f>
        <v>181657</v>
      </c>
      <c r="U33" s="21">
        <f>SUM(T33,K33)</f>
        <v>366571</v>
      </c>
    </row>
    <row r="34" spans="1:21" ht="27" customHeight="1" thickBot="1">
      <c r="A34" s="10"/>
      <c r="B34" s="16" t="s">
        <v>11</v>
      </c>
      <c r="C34" s="11">
        <v>15554</v>
      </c>
      <c r="D34" s="11">
        <v>13302</v>
      </c>
      <c r="E34" s="11">
        <v>15297</v>
      </c>
      <c r="F34" s="37">
        <f>E34</f>
        <v>15297</v>
      </c>
      <c r="G34" s="11">
        <v>17193</v>
      </c>
      <c r="H34" s="11">
        <v>15887</v>
      </c>
      <c r="I34" s="11">
        <v>15125</v>
      </c>
      <c r="J34" s="22">
        <f>I34</f>
        <v>15125</v>
      </c>
      <c r="K34" s="37">
        <f>SUM(F34+J34)</f>
        <v>30422</v>
      </c>
      <c r="L34" s="11">
        <v>18073</v>
      </c>
      <c r="M34" s="11">
        <v>15829</v>
      </c>
      <c r="N34" s="11">
        <v>18539</v>
      </c>
      <c r="O34" s="22">
        <f>N34</f>
        <v>18539</v>
      </c>
      <c r="P34" s="11">
        <v>16912</v>
      </c>
      <c r="Q34" s="11">
        <v>20096</v>
      </c>
      <c r="R34" s="11">
        <v>20000</v>
      </c>
      <c r="S34" s="22">
        <f>R34</f>
        <v>20000</v>
      </c>
      <c r="T34" s="22">
        <f>S34</f>
        <v>20000</v>
      </c>
      <c r="U34" s="37">
        <f>T34</f>
        <v>20000</v>
      </c>
    </row>
    <row r="35" spans="1:2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ht="30.75" customHeight="1" thickBot="1">
      <c r="A38" s="3" t="s">
        <v>1</v>
      </c>
      <c r="B38" s="4" t="s">
        <v>2</v>
      </c>
      <c r="C38" s="5" t="s">
        <v>106</v>
      </c>
      <c r="D38" s="5" t="s">
        <v>107</v>
      </c>
      <c r="E38" s="5" t="s">
        <v>108</v>
      </c>
      <c r="F38" s="20" t="s">
        <v>3</v>
      </c>
      <c r="G38" s="5" t="s">
        <v>109</v>
      </c>
      <c r="H38" s="5" t="s">
        <v>110</v>
      </c>
      <c r="I38" s="5" t="s">
        <v>111</v>
      </c>
      <c r="J38" s="20" t="s">
        <v>4</v>
      </c>
      <c r="K38" s="20" t="s">
        <v>5</v>
      </c>
      <c r="L38" s="5" t="s">
        <v>112</v>
      </c>
      <c r="M38" s="5" t="s">
        <v>113</v>
      </c>
      <c r="N38" s="5" t="s">
        <v>114</v>
      </c>
      <c r="O38" s="20" t="s">
        <v>6</v>
      </c>
      <c r="P38" s="5" t="s">
        <v>115</v>
      </c>
      <c r="Q38" s="5" t="s">
        <v>116</v>
      </c>
      <c r="R38" s="5" t="s">
        <v>117</v>
      </c>
      <c r="S38" s="20" t="s">
        <v>7</v>
      </c>
      <c r="T38" s="20" t="s">
        <v>8</v>
      </c>
      <c r="U38" s="20" t="s">
        <v>118</v>
      </c>
    </row>
    <row r="39" spans="1:21" ht="27" customHeight="1" thickTop="1">
      <c r="A39" s="7" t="s">
        <v>24</v>
      </c>
      <c r="B39" s="14" t="s">
        <v>9</v>
      </c>
      <c r="C39" s="8">
        <v>9209</v>
      </c>
      <c r="D39" s="8">
        <v>7747</v>
      </c>
      <c r="E39" s="8">
        <v>9259</v>
      </c>
      <c r="F39" s="21">
        <f>SUM(C39:E39)</f>
        <v>26215</v>
      </c>
      <c r="G39" s="8">
        <v>9966</v>
      </c>
      <c r="H39" s="8">
        <v>9849</v>
      </c>
      <c r="I39" s="8">
        <v>8826</v>
      </c>
      <c r="J39" s="21">
        <f>SUM(G39:I39)</f>
        <v>28641</v>
      </c>
      <c r="K39" s="21">
        <f>SUM(J39,F39)</f>
        <v>54856</v>
      </c>
      <c r="L39" s="8">
        <v>9047</v>
      </c>
      <c r="M39" s="8">
        <v>8313</v>
      </c>
      <c r="N39" s="8">
        <v>7783</v>
      </c>
      <c r="O39" s="21">
        <f>SUM(L39:N39)</f>
        <v>25143</v>
      </c>
      <c r="P39" s="8">
        <v>11531</v>
      </c>
      <c r="Q39" s="8">
        <v>11463</v>
      </c>
      <c r="R39" s="8">
        <v>12061</v>
      </c>
      <c r="S39" s="21">
        <f>SUM(P39:R39)</f>
        <v>35055</v>
      </c>
      <c r="T39" s="21">
        <f>SUM(S39,O39)</f>
        <v>60198</v>
      </c>
      <c r="U39" s="21">
        <f>SUM(T39,K39)</f>
        <v>115054</v>
      </c>
    </row>
    <row r="40" spans="1:21" ht="27" customHeight="1">
      <c r="A40" s="7"/>
      <c r="B40" s="24" t="s">
        <v>10</v>
      </c>
      <c r="C40" s="25">
        <v>9127</v>
      </c>
      <c r="D40" s="25">
        <v>8062</v>
      </c>
      <c r="E40" s="25">
        <v>9300</v>
      </c>
      <c r="F40" s="36">
        <f>SUM(C40:E40)</f>
        <v>26489</v>
      </c>
      <c r="G40" s="25">
        <v>9947</v>
      </c>
      <c r="H40" s="25">
        <v>9714</v>
      </c>
      <c r="I40" s="25">
        <v>9099</v>
      </c>
      <c r="J40" s="51">
        <f>SUM(G40:I40)</f>
        <v>28760</v>
      </c>
      <c r="K40" s="36">
        <f>SUM(K41:K42)</f>
        <v>55249</v>
      </c>
      <c r="L40" s="25">
        <v>9233</v>
      </c>
      <c r="M40" s="25">
        <v>8303</v>
      </c>
      <c r="N40" s="25">
        <v>7758</v>
      </c>
      <c r="O40" s="51">
        <f>SUM(L40:N40)</f>
        <v>25294</v>
      </c>
      <c r="P40" s="25">
        <v>10727</v>
      </c>
      <c r="Q40" s="25">
        <v>11286</v>
      </c>
      <c r="R40" s="25">
        <v>11314</v>
      </c>
      <c r="S40" s="51">
        <f>SUM(P40:R40)</f>
        <v>33327</v>
      </c>
      <c r="T40" s="51">
        <f>SUM(S40,O40)</f>
        <v>58621</v>
      </c>
      <c r="U40" s="51">
        <f>SUM(T40,K40)</f>
        <v>113870</v>
      </c>
    </row>
    <row r="41" spans="1:21" ht="27" customHeight="1">
      <c r="A41" s="9"/>
      <c r="B41" s="15" t="s">
        <v>15</v>
      </c>
      <c r="C41" s="8">
        <v>8016</v>
      </c>
      <c r="D41" s="8">
        <v>6911</v>
      </c>
      <c r="E41" s="8">
        <v>8250</v>
      </c>
      <c r="F41" s="21">
        <f>SUM(C41:E41)</f>
        <v>23177</v>
      </c>
      <c r="G41" s="8">
        <v>9081</v>
      </c>
      <c r="H41" s="8">
        <v>8732</v>
      </c>
      <c r="I41" s="8">
        <v>8264</v>
      </c>
      <c r="J41" s="21">
        <f>SUM(G41:I41)</f>
        <v>26077</v>
      </c>
      <c r="K41" s="21">
        <f>SUM(F41+J41)</f>
        <v>49254</v>
      </c>
      <c r="L41" s="8">
        <v>8364</v>
      </c>
      <c r="M41" s="8">
        <v>7377</v>
      </c>
      <c r="N41" s="8">
        <v>6785</v>
      </c>
      <c r="O41" s="21">
        <f>SUM(L41:N41)</f>
        <v>22526</v>
      </c>
      <c r="P41" s="8">
        <v>9426</v>
      </c>
      <c r="Q41" s="8">
        <v>9757</v>
      </c>
      <c r="R41" s="8">
        <v>9695</v>
      </c>
      <c r="S41" s="21">
        <f>SUM(P41:R41)</f>
        <v>28878</v>
      </c>
      <c r="T41" s="21">
        <f>SUM(S41,O41)</f>
        <v>51404</v>
      </c>
      <c r="U41" s="21">
        <f>SUM(T41,K41)</f>
        <v>100658</v>
      </c>
    </row>
    <row r="42" spans="1:21" ht="27" customHeight="1">
      <c r="A42" s="9"/>
      <c r="B42" s="15" t="s">
        <v>16</v>
      </c>
      <c r="C42" s="8">
        <v>1111</v>
      </c>
      <c r="D42" s="8">
        <v>1151</v>
      </c>
      <c r="E42" s="8">
        <v>1050</v>
      </c>
      <c r="F42" s="21">
        <f>SUM(C42:E42)</f>
        <v>3312</v>
      </c>
      <c r="G42" s="8">
        <v>866</v>
      </c>
      <c r="H42" s="8">
        <v>982</v>
      </c>
      <c r="I42" s="8">
        <v>835</v>
      </c>
      <c r="J42" s="21">
        <f>SUM(G42:I42)</f>
        <v>2683</v>
      </c>
      <c r="K42" s="21">
        <f>SUM(F42+J42)</f>
        <v>5995</v>
      </c>
      <c r="L42" s="8">
        <v>869</v>
      </c>
      <c r="M42" s="8">
        <v>926</v>
      </c>
      <c r="N42" s="8">
        <v>973</v>
      </c>
      <c r="O42" s="21">
        <f>SUM(L42:N42)</f>
        <v>2768</v>
      </c>
      <c r="P42" s="8">
        <v>1301</v>
      </c>
      <c r="Q42" s="8">
        <v>1529</v>
      </c>
      <c r="R42" s="8">
        <v>1619</v>
      </c>
      <c r="S42" s="21">
        <f>SUM(P42:R42)</f>
        <v>4449</v>
      </c>
      <c r="T42" s="21">
        <f>SUM(S42,O42)</f>
        <v>7217</v>
      </c>
      <c r="U42" s="21">
        <f>SUM(T42,K42)</f>
        <v>13212</v>
      </c>
    </row>
    <row r="43" spans="1:21" ht="27" customHeight="1" thickBot="1">
      <c r="A43" s="42"/>
      <c r="B43" s="16" t="s">
        <v>11</v>
      </c>
      <c r="C43" s="11">
        <v>6934</v>
      </c>
      <c r="D43" s="11">
        <v>6404</v>
      </c>
      <c r="E43" s="11">
        <v>6450</v>
      </c>
      <c r="F43" s="37">
        <f>E43</f>
        <v>6450</v>
      </c>
      <c r="G43" s="11">
        <v>6469</v>
      </c>
      <c r="H43" s="11">
        <v>6660</v>
      </c>
      <c r="I43" s="11">
        <v>6387</v>
      </c>
      <c r="J43" s="22">
        <f>I43</f>
        <v>6387</v>
      </c>
      <c r="K43" s="37">
        <f>SUM(F43+J43)</f>
        <v>12837</v>
      </c>
      <c r="L43" s="11">
        <v>6225</v>
      </c>
      <c r="M43" s="11">
        <v>6315</v>
      </c>
      <c r="N43" s="11">
        <v>6497</v>
      </c>
      <c r="O43" s="22">
        <f>N43</f>
        <v>6497</v>
      </c>
      <c r="P43" s="11">
        <v>7381</v>
      </c>
      <c r="Q43" s="11">
        <v>7331</v>
      </c>
      <c r="R43" s="11">
        <v>8313</v>
      </c>
      <c r="S43" s="22">
        <f>R43</f>
        <v>8313</v>
      </c>
      <c r="T43" s="22">
        <f>S43</f>
        <v>8313</v>
      </c>
      <c r="U43" s="37">
        <f>T43</f>
        <v>8313</v>
      </c>
    </row>
    <row r="44" spans="1:21" ht="27" hidden="1" customHeight="1">
      <c r="A44" s="7" t="s">
        <v>22</v>
      </c>
      <c r="B44" s="14" t="s">
        <v>9</v>
      </c>
      <c r="C44" s="56"/>
      <c r="D44" s="56"/>
      <c r="E44" s="56"/>
      <c r="F44" s="56" t="e">
        <f>SUM(F5+F10+F15+F20+F25+#REF!+#REF!+#REF!+#REF!+#REF!+F39)</f>
        <v>#REF!</v>
      </c>
      <c r="G44" s="56"/>
      <c r="H44" s="56"/>
      <c r="I44" s="56"/>
      <c r="J44" s="56" t="e">
        <f>SUM(J5+J10+J15+J20+J25+#REF!+#REF!+#REF!+#REF!+#REF!+J39)</f>
        <v>#REF!</v>
      </c>
      <c r="K44" s="56" t="e">
        <f>SUM(K5+K10+K15+K20+K25+#REF!+#REF!+#REF!+#REF!+#REF!+K39)</f>
        <v>#REF!</v>
      </c>
      <c r="L44" s="56"/>
      <c r="M44" s="56"/>
      <c r="N44" s="56"/>
      <c r="O44" s="56" t="e">
        <f>SUM(O5+O10+O15+O20+O25+#REF!+#REF!+#REF!+#REF!+#REF!+O39)</f>
        <v>#REF!</v>
      </c>
      <c r="P44" s="56"/>
      <c r="Q44" s="56"/>
      <c r="R44" s="56"/>
      <c r="S44" s="56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56"/>
      <c r="D45" s="56"/>
      <c r="E45" s="56"/>
      <c r="F45" s="56" t="e">
        <f>SUM(F6+F11+F16+F21+F26+#REF!+#REF!+#REF!+#REF!+#REF!+F40)</f>
        <v>#REF!</v>
      </c>
      <c r="G45" s="56"/>
      <c r="H45" s="56"/>
      <c r="I45" s="56"/>
      <c r="J45" s="56" t="e">
        <f>SUM(J6+J11+J16+J21+J26+#REF!+#REF!+#REF!+#REF!+#REF!+J40)</f>
        <v>#REF!</v>
      </c>
      <c r="K45" s="56" t="e">
        <f>SUM(K6+K11+K16+K21+K26+#REF!+#REF!+#REF!+#REF!+#REF!+K40)</f>
        <v>#REF!</v>
      </c>
      <c r="L45" s="56"/>
      <c r="M45" s="56"/>
      <c r="N45" s="56"/>
      <c r="O45" s="56" t="e">
        <f>SUM(O6+O11+O16+O21+O26+#REF!+#REF!+#REF!+#REF!+#REF!+O40)</f>
        <v>#REF!</v>
      </c>
      <c r="P45" s="56"/>
      <c r="Q45" s="56"/>
      <c r="R45" s="56"/>
      <c r="S45" s="56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ht="27" customHeight="1">
      <c r="A48" s="7" t="s">
        <v>13</v>
      </c>
      <c r="B48" s="14" t="s">
        <v>9</v>
      </c>
      <c r="C48" s="8">
        <v>8845</v>
      </c>
      <c r="D48" s="8">
        <v>8212</v>
      </c>
      <c r="E48" s="8">
        <v>9284</v>
      </c>
      <c r="F48" s="21">
        <f>SUM(C48:E48)</f>
        <v>26341</v>
      </c>
      <c r="G48" s="8">
        <v>9287</v>
      </c>
      <c r="H48" s="8">
        <v>9218</v>
      </c>
      <c r="I48" s="8">
        <v>8613</v>
      </c>
      <c r="J48" s="21">
        <f>SUM(G48:I48)</f>
        <v>27118</v>
      </c>
      <c r="K48" s="21">
        <f>SUM(J48,F48)</f>
        <v>53459</v>
      </c>
      <c r="L48" s="8">
        <v>8872</v>
      </c>
      <c r="M48" s="8">
        <v>8152</v>
      </c>
      <c r="N48" s="8">
        <v>7707</v>
      </c>
      <c r="O48" s="21">
        <f>SUM(L48:N48)</f>
        <v>24731</v>
      </c>
      <c r="P48" s="8">
        <v>8862</v>
      </c>
      <c r="Q48" s="8">
        <v>8364</v>
      </c>
      <c r="R48" s="8">
        <v>8354</v>
      </c>
      <c r="S48" s="21">
        <f>SUM(P48:R48)</f>
        <v>25580</v>
      </c>
      <c r="T48" s="21">
        <f>SUM(S48,O48)</f>
        <v>50311</v>
      </c>
      <c r="U48" s="21">
        <f>SUM(T48,K48)</f>
        <v>103770</v>
      </c>
    </row>
    <row r="49" spans="1:22" ht="27" customHeight="1">
      <c r="A49" s="9"/>
      <c r="B49" s="24" t="s">
        <v>10</v>
      </c>
      <c r="C49" s="25">
        <v>7730</v>
      </c>
      <c r="D49" s="25">
        <v>7320</v>
      </c>
      <c r="E49" s="25">
        <v>7702</v>
      </c>
      <c r="F49" s="36">
        <f>SUM(C49:E49)</f>
        <v>22752</v>
      </c>
      <c r="G49" s="25">
        <v>8132</v>
      </c>
      <c r="H49" s="25">
        <v>7876</v>
      </c>
      <c r="I49" s="25">
        <v>7445</v>
      </c>
      <c r="J49" s="51">
        <f>SUM(G49:I49)</f>
        <v>23453</v>
      </c>
      <c r="K49" s="36">
        <f>SUM(K50:K51)</f>
        <v>46205</v>
      </c>
      <c r="L49" s="43">
        <v>7594</v>
      </c>
      <c r="M49" s="25">
        <v>7441</v>
      </c>
      <c r="N49" s="25">
        <v>7103</v>
      </c>
      <c r="O49" s="51">
        <f>SUM(L49:N49)</f>
        <v>22138</v>
      </c>
      <c r="P49" s="25">
        <v>7973</v>
      </c>
      <c r="Q49" s="25">
        <v>7390</v>
      </c>
      <c r="R49" s="25">
        <v>7387</v>
      </c>
      <c r="S49" s="51">
        <f>SUM(P49:R49)</f>
        <v>22750</v>
      </c>
      <c r="T49" s="51">
        <f>SUM(S49,O49)</f>
        <v>44888</v>
      </c>
      <c r="U49" s="51">
        <f>SUM(T49,K49)</f>
        <v>91093</v>
      </c>
    </row>
    <row r="50" spans="1:22" ht="27" customHeight="1">
      <c r="A50" s="9"/>
      <c r="B50" s="15" t="s">
        <v>15</v>
      </c>
      <c r="C50" s="8">
        <v>4505</v>
      </c>
      <c r="D50" s="8">
        <v>4086</v>
      </c>
      <c r="E50" s="8">
        <v>4282</v>
      </c>
      <c r="F50" s="21">
        <f>SUM(C50:E50)</f>
        <v>12873</v>
      </c>
      <c r="G50" s="8">
        <v>4617</v>
      </c>
      <c r="H50" s="8">
        <v>4314</v>
      </c>
      <c r="I50" s="8">
        <v>4254</v>
      </c>
      <c r="J50" s="21">
        <f>SUM(G50:I50)</f>
        <v>13185</v>
      </c>
      <c r="K50" s="21">
        <f>SUM(F50+J50)</f>
        <v>26058</v>
      </c>
      <c r="L50" s="8">
        <v>4235</v>
      </c>
      <c r="M50" s="8">
        <v>4010</v>
      </c>
      <c r="N50" s="8">
        <v>3886</v>
      </c>
      <c r="O50" s="21">
        <f>SUM(L50:N50)</f>
        <v>12131</v>
      </c>
      <c r="P50" s="8">
        <v>4476</v>
      </c>
      <c r="Q50" s="8">
        <v>4215</v>
      </c>
      <c r="R50" s="8">
        <v>4315</v>
      </c>
      <c r="S50" s="21">
        <f>SUM(P50:R50)</f>
        <v>13006</v>
      </c>
      <c r="T50" s="21">
        <f>SUM(S50,O50)</f>
        <v>25137</v>
      </c>
      <c r="U50" s="21">
        <f>SUM(T50,K50)</f>
        <v>51195</v>
      </c>
    </row>
    <row r="51" spans="1:22" ht="27" customHeight="1">
      <c r="A51" s="9"/>
      <c r="B51" s="15" t="s">
        <v>16</v>
      </c>
      <c r="C51" s="8">
        <v>3225</v>
      </c>
      <c r="D51" s="8">
        <v>3234</v>
      </c>
      <c r="E51" s="8">
        <v>3420</v>
      </c>
      <c r="F51" s="21">
        <f>SUM(C51:E51)</f>
        <v>9879</v>
      </c>
      <c r="G51" s="8">
        <v>3515</v>
      </c>
      <c r="H51" s="8">
        <v>3562</v>
      </c>
      <c r="I51" s="8">
        <v>3191</v>
      </c>
      <c r="J51" s="21">
        <f>SUM(G51:I51)</f>
        <v>10268</v>
      </c>
      <c r="K51" s="21">
        <f>SUM(F51+J51)</f>
        <v>20147</v>
      </c>
      <c r="L51" s="8">
        <v>3359</v>
      </c>
      <c r="M51" s="8">
        <v>3431</v>
      </c>
      <c r="N51" s="8">
        <v>3217</v>
      </c>
      <c r="O51" s="21">
        <f>SUM(L51:N51)</f>
        <v>10007</v>
      </c>
      <c r="P51" s="8">
        <v>3497</v>
      </c>
      <c r="Q51" s="8">
        <v>3175</v>
      </c>
      <c r="R51" s="8">
        <v>3072</v>
      </c>
      <c r="S51" s="21">
        <f>SUM(P51:R51)</f>
        <v>9744</v>
      </c>
      <c r="T51" s="21">
        <f>SUM(S51,O51)</f>
        <v>19751</v>
      </c>
      <c r="U51" s="21">
        <f>SUM(T51,K51)</f>
        <v>39898</v>
      </c>
    </row>
    <row r="52" spans="1:22" ht="27" customHeight="1" thickBot="1">
      <c r="A52" s="42"/>
      <c r="B52" s="16" t="s">
        <v>11</v>
      </c>
      <c r="C52" s="11">
        <v>5099</v>
      </c>
      <c r="D52" s="11">
        <v>4957</v>
      </c>
      <c r="E52" s="11">
        <v>5132</v>
      </c>
      <c r="F52" s="37">
        <f>E52</f>
        <v>5132</v>
      </c>
      <c r="G52" s="11">
        <v>4776</v>
      </c>
      <c r="H52" s="11">
        <v>4937</v>
      </c>
      <c r="I52" s="11">
        <v>4946</v>
      </c>
      <c r="J52" s="22">
        <f>I52</f>
        <v>4946</v>
      </c>
      <c r="K52" s="22">
        <f>J52</f>
        <v>4946</v>
      </c>
      <c r="L52" s="11">
        <v>5054</v>
      </c>
      <c r="M52" s="11">
        <v>4778</v>
      </c>
      <c r="N52" s="11">
        <v>4475</v>
      </c>
      <c r="O52" s="22">
        <f>N52</f>
        <v>4475</v>
      </c>
      <c r="P52" s="11">
        <v>4325</v>
      </c>
      <c r="Q52" s="11">
        <v>4328</v>
      </c>
      <c r="R52" s="11">
        <v>4340</v>
      </c>
      <c r="S52" s="22">
        <f>R52</f>
        <v>4340</v>
      </c>
      <c r="T52" s="22">
        <f>S52</f>
        <v>4340</v>
      </c>
      <c r="U52" s="22">
        <f>T52</f>
        <v>4340</v>
      </c>
    </row>
    <row r="54" spans="1:22" ht="20.25" customHeight="1">
      <c r="A54" s="6" t="s">
        <v>43</v>
      </c>
      <c r="B54" s="6" t="s">
        <v>39</v>
      </c>
      <c r="C54" s="56">
        <f t="shared" ref="C54:D57" si="0">C5+C10+C15+C20+C25+C30+C39+C48</f>
        <v>181111</v>
      </c>
      <c r="D54" s="56">
        <f t="shared" si="0"/>
        <v>170328</v>
      </c>
      <c r="E54" s="56">
        <f>E5+E10+E15+E20+E25+E30+E39+E48</f>
        <v>187212</v>
      </c>
      <c r="F54" s="56">
        <f>SUM(C54:E54)</f>
        <v>538651</v>
      </c>
      <c r="G54" s="56">
        <f t="shared" ref="G54:H57" si="1">G5+G10+G15+G20+G25+G30+G39+G48</f>
        <v>190063</v>
      </c>
      <c r="H54" s="56">
        <f t="shared" si="1"/>
        <v>196404</v>
      </c>
      <c r="I54" s="56">
        <f>I5+I10+I15+I20+I25+I30+I39+I48</f>
        <v>196107</v>
      </c>
      <c r="J54" s="56">
        <f>SUM(G54:I54)</f>
        <v>582574</v>
      </c>
      <c r="K54" s="56">
        <f>SUM(F54+J54)</f>
        <v>1121225</v>
      </c>
      <c r="L54" s="56">
        <f t="shared" ref="L54:M57" si="2">L5+L10+L15+L20+L25+L30+L39+L48</f>
        <v>196187</v>
      </c>
      <c r="M54" s="56">
        <f t="shared" si="2"/>
        <v>179772</v>
      </c>
      <c r="N54" s="56">
        <f>N5+N10+N15+N20+N25+N30+N39+N48</f>
        <v>174961</v>
      </c>
      <c r="O54" s="56">
        <f>SUM(L54:N54)</f>
        <v>550920</v>
      </c>
      <c r="P54" s="56">
        <f t="shared" ref="P54:Q57" si="3">P5+P10+P15+P20+P25+P30+P39+P48</f>
        <v>192275</v>
      </c>
      <c r="Q54" s="56">
        <f t="shared" si="3"/>
        <v>192035</v>
      </c>
      <c r="R54" s="56">
        <f>R5+R10+R15+R20+R25+R30+R39+R48</f>
        <v>191307</v>
      </c>
      <c r="S54" s="56">
        <f>SUM(P54:R54)</f>
        <v>575617</v>
      </c>
      <c r="T54" s="56">
        <f>O54+S54</f>
        <v>1126537</v>
      </c>
      <c r="U54" s="56">
        <f>K54+T54</f>
        <v>2247762</v>
      </c>
      <c r="V54" s="56">
        <f>U54-S54</f>
        <v>1672145</v>
      </c>
    </row>
    <row r="55" spans="1:22" ht="20.25" customHeight="1">
      <c r="B55" s="6" t="s">
        <v>41</v>
      </c>
      <c r="C55" s="56">
        <f t="shared" si="0"/>
        <v>159509</v>
      </c>
      <c r="D55" s="56">
        <f t="shared" si="0"/>
        <v>156337</v>
      </c>
      <c r="E55" s="56">
        <f>E6+E11+E16+E21+E26+E31+E40+E49</f>
        <v>163353</v>
      </c>
      <c r="F55" s="56">
        <f>SUM(C55:E55)</f>
        <v>479199</v>
      </c>
      <c r="G55" s="56">
        <f t="shared" si="1"/>
        <v>166734</v>
      </c>
      <c r="H55" s="56">
        <f t="shared" si="1"/>
        <v>176350</v>
      </c>
      <c r="I55" s="56">
        <f>I6+I11+I16+I21+I26+I31+I40+I49</f>
        <v>172542</v>
      </c>
      <c r="J55" s="56">
        <f>SUM(G55:I55)</f>
        <v>515626</v>
      </c>
      <c r="K55" s="56">
        <f>SUM(F55+J55)</f>
        <v>994825</v>
      </c>
      <c r="L55" s="56">
        <f t="shared" si="2"/>
        <v>169941</v>
      </c>
      <c r="M55" s="56">
        <f t="shared" si="2"/>
        <v>164366</v>
      </c>
      <c r="N55" s="56">
        <f>N6+N11+N16+N21+N26+N31+N40+N49</f>
        <v>153474</v>
      </c>
      <c r="O55" s="56">
        <f>SUM(L55:N55)</f>
        <v>487781</v>
      </c>
      <c r="P55" s="56">
        <f t="shared" si="3"/>
        <v>172901</v>
      </c>
      <c r="Q55" s="56">
        <f t="shared" si="3"/>
        <v>167732</v>
      </c>
      <c r="R55" s="56">
        <f>R6+R11+R16+R21+R26+R31+R40+R49</f>
        <v>171067</v>
      </c>
      <c r="S55" s="56">
        <f>SUM(P55:R55)</f>
        <v>511700</v>
      </c>
      <c r="T55" s="56">
        <f>O55+S55</f>
        <v>999481</v>
      </c>
      <c r="U55" s="56">
        <f>K55+T55</f>
        <v>1994306</v>
      </c>
      <c r="V55" s="56">
        <f>U55-S55</f>
        <v>1482606</v>
      </c>
    </row>
    <row r="56" spans="1:22" ht="20.25" customHeight="1">
      <c r="B56" s="6" t="s">
        <v>40</v>
      </c>
      <c r="C56" s="56">
        <f t="shared" si="0"/>
        <v>104588</v>
      </c>
      <c r="D56" s="56">
        <f t="shared" si="0"/>
        <v>103623</v>
      </c>
      <c r="E56" s="56">
        <f>E7+E12+E17+E22+E27+E32+E41+E50</f>
        <v>105059</v>
      </c>
      <c r="F56" s="56">
        <f>SUM(C56:E56)</f>
        <v>313270</v>
      </c>
      <c r="G56" s="56">
        <f t="shared" si="1"/>
        <v>110587</v>
      </c>
      <c r="H56" s="56">
        <f t="shared" si="1"/>
        <v>112065</v>
      </c>
      <c r="I56" s="56">
        <f>I7+I12+I17+I22+I27+I32+I41+I50</f>
        <v>112198</v>
      </c>
      <c r="J56" s="56">
        <f>SUM(G56:I56)</f>
        <v>334850</v>
      </c>
      <c r="K56" s="56">
        <f>SUM(F56+J56)</f>
        <v>648120</v>
      </c>
      <c r="L56" s="56">
        <f>L7+L12+L17+L22+L27+L32+L41+L50</f>
        <v>108344</v>
      </c>
      <c r="M56" s="56">
        <f t="shared" si="2"/>
        <v>106313</v>
      </c>
      <c r="N56" s="56">
        <f>N7+N12+N17+N22+N27+N32+N41+N50</f>
        <v>99275</v>
      </c>
      <c r="O56" s="56">
        <f>SUM(L56:N56)</f>
        <v>313932</v>
      </c>
      <c r="P56" s="56">
        <f t="shared" si="3"/>
        <v>115577</v>
      </c>
      <c r="Q56" s="56">
        <f t="shared" si="3"/>
        <v>114249</v>
      </c>
      <c r="R56" s="56">
        <f>R7+R12+R17+R22+R27+R32+R41+R50</f>
        <v>113903</v>
      </c>
      <c r="S56" s="56">
        <f>SUM(P56:R56)</f>
        <v>343729</v>
      </c>
      <c r="T56" s="56">
        <f>O56+S56</f>
        <v>657661</v>
      </c>
      <c r="U56" s="56">
        <f>K56+T56</f>
        <v>1305781</v>
      </c>
      <c r="V56" s="56">
        <f>U56-S56</f>
        <v>962052</v>
      </c>
    </row>
    <row r="57" spans="1:22" ht="20.25" customHeight="1">
      <c r="B57" s="6" t="s">
        <v>42</v>
      </c>
      <c r="C57" s="56">
        <f t="shared" si="0"/>
        <v>54901</v>
      </c>
      <c r="D57" s="56">
        <f t="shared" si="0"/>
        <v>52714</v>
      </c>
      <c r="E57" s="56">
        <f>E8+E13+E18+E23+E28+E33+E42+E51</f>
        <v>58294</v>
      </c>
      <c r="F57" s="56">
        <f>SUM(C57:E57)</f>
        <v>165909</v>
      </c>
      <c r="G57" s="56">
        <f t="shared" si="1"/>
        <v>56147</v>
      </c>
      <c r="H57" s="56">
        <f t="shared" si="1"/>
        <v>64285</v>
      </c>
      <c r="I57" s="56">
        <f>I8+I13+I18+I23+I28+I33+I42+I51</f>
        <v>60344</v>
      </c>
      <c r="J57" s="56">
        <f>SUM(G57:I57)</f>
        <v>180776</v>
      </c>
      <c r="K57" s="56">
        <f>SUM(F57+J57)</f>
        <v>346685</v>
      </c>
      <c r="L57" s="56">
        <f t="shared" si="2"/>
        <v>61597</v>
      </c>
      <c r="M57" s="56">
        <f t="shared" si="2"/>
        <v>58053</v>
      </c>
      <c r="N57" s="56">
        <f>N8+N13+N18+N23+N28+N33+N42+N51</f>
        <v>54199</v>
      </c>
      <c r="O57" s="56">
        <f>SUM(L57:N57)</f>
        <v>173849</v>
      </c>
      <c r="P57" s="56">
        <f t="shared" si="3"/>
        <v>57334</v>
      </c>
      <c r="Q57" s="56">
        <f t="shared" si="3"/>
        <v>53483</v>
      </c>
      <c r="R57" s="56">
        <f>R8+R13+R18+R23+R28+R33+R42+R51</f>
        <v>57164</v>
      </c>
      <c r="S57" s="56">
        <f>SUM(P57:R57)</f>
        <v>167981</v>
      </c>
      <c r="T57" s="56">
        <f>O57+S57</f>
        <v>341830</v>
      </c>
      <c r="U57" s="56">
        <f>K57+T57</f>
        <v>688515</v>
      </c>
      <c r="V57" s="56">
        <f>U57-S57</f>
        <v>520534</v>
      </c>
    </row>
    <row r="58" spans="1:22" ht="20.25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1:22" ht="20.25" customHeight="1">
      <c r="A59" t="s">
        <v>90</v>
      </c>
      <c r="B59" t="s">
        <v>91</v>
      </c>
      <c r="C59" s="59">
        <f>(C54/'12년'!C54-1)*100</f>
        <v>7.7361902609068167</v>
      </c>
      <c r="D59" s="59">
        <f>(D54/'12년'!D54-1)*100</f>
        <v>-5.6986729117876607</v>
      </c>
      <c r="E59" s="59">
        <f>(E54/'12년'!E54-1)*100</f>
        <v>-4.1884173678069185</v>
      </c>
      <c r="F59" s="59">
        <f>(F54/'12년'!F54-1)*100</f>
        <v>-1.0056549713943319</v>
      </c>
      <c r="G59" s="59">
        <f>(G54/'12년'!G54-1)*100</f>
        <v>3.0911674730424554</v>
      </c>
      <c r="H59" s="59">
        <f>(H54/'12년'!H54-1)*100</f>
        <v>6.634669678147942</v>
      </c>
      <c r="I59" s="59">
        <f>(I54/'12년'!I54-1)*100</f>
        <v>10.098248371884132</v>
      </c>
      <c r="J59" s="59">
        <f>(J54/'12년'!J54-1)*100</f>
        <v>6.5681547118177752</v>
      </c>
      <c r="K59" s="59">
        <f>(K54/'12년'!K54-1)*100</f>
        <v>2.7900853600735687</v>
      </c>
      <c r="L59" s="59">
        <f>(L54/'12년'!L54-1)*100</f>
        <v>6.4070855977524044</v>
      </c>
      <c r="M59" s="59">
        <f>(M54/'12년'!M54-1)*100</f>
        <v>8.3832227025267159</v>
      </c>
      <c r="N59" s="59">
        <f>(N54/'12년'!N54-1)*100</f>
        <v>-2.6447577818088708</v>
      </c>
      <c r="O59" s="59">
        <f>(O54/'12년'!O54-1)*100</f>
        <v>3.9559962638337165</v>
      </c>
      <c r="P59" s="59">
        <f>(P54/'12년'!P54-1)*100</f>
        <v>4.4791123282907241</v>
      </c>
      <c r="Q59" s="59">
        <f>(Q54/'12년'!Q54-1)*100</f>
        <v>8.4937373235179479</v>
      </c>
      <c r="R59" s="59">
        <f>(R54/'12년'!R54-1)*100</f>
        <v>10.788288027426773</v>
      </c>
      <c r="S59" s="59">
        <f>(S54/'12년'!S54-1)*100</f>
        <v>7.851814933550183</v>
      </c>
      <c r="T59" s="59">
        <f>(T54/'12년'!T54-1)*100</f>
        <v>5.9107840243083798</v>
      </c>
      <c r="U59" s="59">
        <f>(U54/'12년'!U54-1)*100</f>
        <v>4.3307896142740443</v>
      </c>
    </row>
    <row r="60" spans="1:22" ht="20.25" customHeight="1">
      <c r="A60"/>
      <c r="B60" t="s">
        <v>41</v>
      </c>
      <c r="C60" s="59">
        <f>(C55/'12년'!C55-1)*100</f>
        <v>5.5044415194428042</v>
      </c>
      <c r="D60" s="59">
        <f>(D55/'12년'!D55-1)*100</f>
        <v>1.5610586355191192</v>
      </c>
      <c r="E60" s="59">
        <f>(E55/'12년'!E55-1)*100</f>
        <v>-1.3330514617057254</v>
      </c>
      <c r="F60" s="59">
        <f>(F55/'12년'!F55-1)*100</f>
        <v>1.8097182592881289</v>
      </c>
      <c r="G60" s="59">
        <f>(G55/'12년'!G55-1)*100</f>
        <v>5.8655457916391596</v>
      </c>
      <c r="H60" s="59">
        <f>(H55/'12년'!H55-1)*100</f>
        <v>9.0775263802466597</v>
      </c>
      <c r="I60" s="59">
        <f>(I55/'12년'!I55-1)*100</f>
        <v>11.133153416593133</v>
      </c>
      <c r="J60" s="59">
        <f>(J55/'12년'!J55-1)*100</f>
        <v>8.6839492693291156</v>
      </c>
      <c r="K60" s="59">
        <f>(K55/'12년'!K55-1)*100</f>
        <v>5.260457005971797</v>
      </c>
      <c r="L60" s="59">
        <f>(L55/'12년'!L55-1)*100</f>
        <v>4.0782205019536777</v>
      </c>
      <c r="M60" s="59">
        <f>(M55/'12년'!M55-1)*100</f>
        <v>10.722946755766326</v>
      </c>
      <c r="N60" s="59">
        <f>(N55/'12년'!N55-1)*100</f>
        <v>-6.5698318580838411</v>
      </c>
      <c r="O60" s="59">
        <f>(O55/'12년'!O55-1)*100</f>
        <v>2.475861141690272</v>
      </c>
      <c r="P60" s="59">
        <f>(P55/'12년'!P55-1)*100</f>
        <v>12.345598794029922</v>
      </c>
      <c r="Q60" s="59">
        <f>(Q55/'12년'!Q55-1)*100</f>
        <v>7.9037093267115166</v>
      </c>
      <c r="R60" s="59">
        <f>(R55/'12년'!R55-1)*100</f>
        <v>10.970776166845052</v>
      </c>
      <c r="S60" s="59">
        <f>(S55/'12년'!S55-1)*100</f>
        <v>10.398660631453582</v>
      </c>
      <c r="T60" s="59">
        <f>(T55/'12년'!T55-1)*100</f>
        <v>6.3845798500901552</v>
      </c>
      <c r="U60" s="59">
        <f>(U55/'12년'!U55-1)*100</f>
        <v>5.8208453119644066</v>
      </c>
    </row>
    <row r="61" spans="1:22" ht="20.25" customHeight="1">
      <c r="A61"/>
      <c r="B61" t="s">
        <v>40</v>
      </c>
      <c r="C61" s="59">
        <f>(C56/'12년'!C56-1)*100</f>
        <v>1.3744305515169142</v>
      </c>
      <c r="D61" s="59">
        <f>(D56/'12년'!D56-1)*100</f>
        <v>-1.8303254227653776</v>
      </c>
      <c r="E61" s="59">
        <f>(E56/'12년'!E56-1)*100</f>
        <v>-4.435348160276531</v>
      </c>
      <c r="F61" s="59">
        <f>(F56/'12년'!F56-1)*100</f>
        <v>-1.6914579802924767</v>
      </c>
      <c r="G61" s="59">
        <f>(G56/'12년'!G56-1)*100</f>
        <v>7.5027462112006615</v>
      </c>
      <c r="H61" s="59">
        <f>(H56/'12년'!H56-1)*100</f>
        <v>6.9434768916584844</v>
      </c>
      <c r="I61" s="59">
        <f>(I56/'12년'!I56-1)*100</f>
        <v>9.9086037831960248</v>
      </c>
      <c r="J61" s="59">
        <f>(J56/'12년'!J56-1)*100</f>
        <v>8.1064502277709458</v>
      </c>
      <c r="K61" s="59">
        <f>(K56/'12년'!K56-1)*100</f>
        <v>3.1379644526345452</v>
      </c>
      <c r="L61" s="59">
        <f>(L56/'12년'!L56-1)*100</f>
        <v>2.4839667795455878</v>
      </c>
      <c r="M61" s="59">
        <f>(M56/'12년'!M56-1)*100</f>
        <v>11.649863474060073</v>
      </c>
      <c r="N61" s="59">
        <f>(N56/'12년'!N56-1)*100</f>
        <v>-9.1137965760322288</v>
      </c>
      <c r="O61" s="59">
        <f>(O56/'12년'!O56-1)*100</f>
        <v>1.2135358902272353</v>
      </c>
      <c r="P61" s="59">
        <f>(P56/'12년'!P56-1)*100</f>
        <v>17.536330631629248</v>
      </c>
      <c r="Q61" s="59">
        <f>(Q56/'12년'!Q56-1)*100</f>
        <v>12.829603586877081</v>
      </c>
      <c r="R61" s="59">
        <f>(R56/'12년'!R56-1)*100</f>
        <v>12.947464450746683</v>
      </c>
      <c r="S61" s="59">
        <f>(S56/'12년'!S56-1)*100</f>
        <v>14.40967657112806</v>
      </c>
      <c r="T61" s="59">
        <f>(T56/'12년'!T56-1)*100</f>
        <v>7.7064550732470316</v>
      </c>
      <c r="U61" s="59">
        <f>(U56/'12년'!U56-1)*100</f>
        <v>5.3894008584300712</v>
      </c>
    </row>
    <row r="62" spans="1:22" ht="20.25" customHeight="1">
      <c r="A62"/>
      <c r="B62" t="s">
        <v>42</v>
      </c>
      <c r="C62" s="59">
        <f>(C57/'12년'!C57-1)*100</f>
        <v>14.336589124685005</v>
      </c>
      <c r="D62" s="59">
        <f>(D57/'12년'!D57-1)*100</f>
        <v>8.9604993902312913</v>
      </c>
      <c r="E62" s="59">
        <f>(E57/'12년'!E57-1)*100</f>
        <v>4.798202247191008</v>
      </c>
      <c r="F62" s="59">
        <f>(F57/'12년'!F57-1)*100</f>
        <v>9.1355799527696782</v>
      </c>
      <c r="G62" s="59">
        <f>(G57/'12년'!G57-1)*100</f>
        <v>2.7825068189722968</v>
      </c>
      <c r="H62" s="59">
        <f>(H57/'12년'!H57-1)*100</f>
        <v>13.00870176672233</v>
      </c>
      <c r="I62" s="59">
        <f>(I57/'12년'!I57-1)*100</f>
        <v>13.484033550231311</v>
      </c>
      <c r="J62" s="59">
        <f>(J57/'12년'!J57-1)*100</f>
        <v>9.7701079630326824</v>
      </c>
      <c r="K62" s="59">
        <f>(K57/'12년'!K57-1)*100</f>
        <v>9.465531232337776</v>
      </c>
      <c r="L62" s="59">
        <f>(L57/'12년'!L57-1)*100</f>
        <v>7.0061149329442074</v>
      </c>
      <c r="M62" s="59">
        <f>(M57/'12년'!M57-1)*100</f>
        <v>9.0647779364244396</v>
      </c>
      <c r="N62" s="59">
        <f>(N57/'12년'!N57-1)*100</f>
        <v>-1.5208227342103364</v>
      </c>
      <c r="O62" s="59">
        <f>(O57/'12년'!O57-1)*100</f>
        <v>4.8369394794606446</v>
      </c>
      <c r="P62" s="59">
        <f>(P57/'12년'!P57-1)*100</f>
        <v>3.1780881082637435</v>
      </c>
      <c r="Q62" s="59">
        <f>(Q57/'12년'!Q57-1)*100</f>
        <v>-1.3010260574296884</v>
      </c>
      <c r="R62" s="59">
        <f>(R57/'12년'!R57-1)*100</f>
        <v>7.2314243373539089</v>
      </c>
      <c r="S62" s="59">
        <f>(S57/'12년'!S57-1)*100</f>
        <v>3.0147487198356471</v>
      </c>
      <c r="T62" s="59">
        <f>(T57/'12년'!T57-1)*100</f>
        <v>3.9334981285706894</v>
      </c>
      <c r="U62" s="59">
        <f>(U57/'12년'!U57-1)*100</f>
        <v>6.6473048327137629</v>
      </c>
    </row>
    <row r="63" spans="1:22" ht="20.25" customHeight="1">
      <c r="A63" t="s">
        <v>92</v>
      </c>
      <c r="B63" t="s">
        <v>91</v>
      </c>
      <c r="C63" s="59">
        <f>(C54/'12년'!R54-1)*100</f>
        <v>4.8836562851086951</v>
      </c>
      <c r="D63" s="59">
        <f>(D54/'13년'!C54-1)*100</f>
        <v>-5.9538073336241286</v>
      </c>
      <c r="E63" s="59">
        <f>(E54/'13년'!D54-1)*100</f>
        <v>9.9126391432999839</v>
      </c>
      <c r="F63" s="60"/>
      <c r="G63" s="59">
        <f>(G54/E54-1)*100</f>
        <v>1.5228724654402503</v>
      </c>
      <c r="H63" s="59">
        <f t="shared" ref="H63:I66" si="4">(H54/G54-1)*100</f>
        <v>3.3362621867486064</v>
      </c>
      <c r="I63" s="59">
        <f t="shared" si="4"/>
        <v>-0.15121891611168392</v>
      </c>
      <c r="J63" s="60"/>
      <c r="K63" s="60"/>
      <c r="L63" s="59">
        <f>(L54/I54-1)*100</f>
        <v>4.0794056305992754E-2</v>
      </c>
      <c r="M63" s="59">
        <f t="shared" ref="M63:N66" si="5">(M54/L54-1)*100</f>
        <v>-8.3670171825860002</v>
      </c>
      <c r="N63" s="59">
        <f t="shared" si="5"/>
        <v>-2.6761675900585202</v>
      </c>
      <c r="O63" s="60"/>
      <c r="P63" s="59">
        <f>(P54/N54-1)*100</f>
        <v>9.8959196620961301</v>
      </c>
      <c r="Q63" s="59">
        <f t="shared" ref="Q63:R66" si="6">(Q54/P54-1)*100</f>
        <v>-0.1248212196073295</v>
      </c>
      <c r="R63" s="59">
        <f t="shared" si="6"/>
        <v>-0.37909756034055775</v>
      </c>
      <c r="S63" s="60"/>
      <c r="T63" s="60"/>
      <c r="U63" s="60"/>
    </row>
    <row r="64" spans="1:22" ht="20.25" customHeight="1">
      <c r="A64"/>
      <c r="B64" t="s">
        <v>41</v>
      </c>
      <c r="C64" s="59">
        <f>(C55/'12년'!R55-1)*100</f>
        <v>3.4731276961499802</v>
      </c>
      <c r="D64" s="59">
        <f>(D55/'13년'!C55-1)*100</f>
        <v>-1.9886025239955085</v>
      </c>
      <c r="E64" s="59">
        <f>(E55/'13년'!D55-1)*100</f>
        <v>4.4877412256855376</v>
      </c>
      <c r="F64" s="60"/>
      <c r="G64" s="59">
        <f>(G55/E55-1)*100</f>
        <v>2.0697507851095587</v>
      </c>
      <c r="H64" s="59">
        <f t="shared" si="4"/>
        <v>5.7672700229107532</v>
      </c>
      <c r="I64" s="59">
        <f t="shared" si="4"/>
        <v>-2.1593422171817367</v>
      </c>
      <c r="J64" s="60"/>
      <c r="K64" s="60"/>
      <c r="L64" s="59">
        <f>(L55/I55-1)*100</f>
        <v>-1.5074590534478571</v>
      </c>
      <c r="M64" s="59">
        <f t="shared" si="5"/>
        <v>-3.2805503086365317</v>
      </c>
      <c r="N64" s="59">
        <f t="shared" si="5"/>
        <v>-6.6266746164048485</v>
      </c>
      <c r="O64" s="60"/>
      <c r="P64" s="59">
        <f>(P55/N55-1)*100</f>
        <v>12.658170113504564</v>
      </c>
      <c r="Q64" s="59">
        <f t="shared" si="6"/>
        <v>-2.9895720672523551</v>
      </c>
      <c r="R64" s="59">
        <f t="shared" si="6"/>
        <v>1.9882908449192715</v>
      </c>
      <c r="S64" s="60"/>
      <c r="T64" s="60"/>
      <c r="U64" s="60"/>
    </row>
    <row r="65" spans="1:21" ht="20.25" customHeight="1">
      <c r="A65"/>
      <c r="B65" t="s">
        <v>40</v>
      </c>
      <c r="C65" s="59">
        <f>(C56/'12년'!R56-1)*100</f>
        <v>3.7106082541697338</v>
      </c>
      <c r="D65" s="59">
        <f>(D56/'13년'!C56-1)*100</f>
        <v>-0.92266799250392273</v>
      </c>
      <c r="E65" s="59">
        <f>(E56/'13년'!D56-1)*100</f>
        <v>1.3857927294133487</v>
      </c>
      <c r="F65" s="60"/>
      <c r="G65" s="59">
        <f>(G56/E56-1)*100</f>
        <v>5.2618052713237384</v>
      </c>
      <c r="H65" s="59">
        <f t="shared" si="4"/>
        <v>1.3365042907394153</v>
      </c>
      <c r="I65" s="59">
        <f t="shared" si="4"/>
        <v>0.11868112256279151</v>
      </c>
      <c r="J65" s="60"/>
      <c r="K65" s="60"/>
      <c r="L65" s="59">
        <f>(L56/I56-1)*100</f>
        <v>-3.4349988413340693</v>
      </c>
      <c r="M65" s="59">
        <f t="shared" si="5"/>
        <v>-1.8745846562799984</v>
      </c>
      <c r="N65" s="59">
        <f t="shared" si="5"/>
        <v>-6.6200746851278751</v>
      </c>
      <c r="O65" s="60"/>
      <c r="P65" s="59">
        <f>(P56/N56-1)*100</f>
        <v>16.421052631578959</v>
      </c>
      <c r="Q65" s="59">
        <f t="shared" si="6"/>
        <v>-1.1490175380914902</v>
      </c>
      <c r="R65" s="59">
        <f t="shared" si="6"/>
        <v>-0.30284728969180996</v>
      </c>
      <c r="S65" s="60"/>
      <c r="T65" s="60"/>
      <c r="U65" s="60"/>
    </row>
    <row r="66" spans="1:21" ht="20.25" customHeight="1">
      <c r="A66"/>
      <c r="B66" t="s">
        <v>42</v>
      </c>
      <c r="C66" s="59">
        <f>(C57/'12년'!R57-1)*100</f>
        <v>2.9863625279033634</v>
      </c>
      <c r="D66" s="59">
        <f>(D57/'13년'!C57-1)*100</f>
        <v>-3.983533997559241</v>
      </c>
      <c r="E66" s="59">
        <f>(E57/'13년'!D57-1)*100</f>
        <v>10.585423227226155</v>
      </c>
      <c r="F66" s="60"/>
      <c r="G66" s="59">
        <f>(G57/E57-1)*100</f>
        <v>-3.6830548598483559</v>
      </c>
      <c r="H66" s="59">
        <f t="shared" si="4"/>
        <v>14.494095855522104</v>
      </c>
      <c r="I66" s="59">
        <f t="shared" si="4"/>
        <v>-6.1305125612506783</v>
      </c>
      <c r="J66" s="60"/>
      <c r="K66" s="60"/>
      <c r="L66" s="59">
        <f>(L57/I57-1)*100</f>
        <v>2.076428476733394</v>
      </c>
      <c r="M66" s="59">
        <f t="shared" si="5"/>
        <v>-5.7535269574816912</v>
      </c>
      <c r="N66" s="59">
        <f t="shared" si="5"/>
        <v>-6.6387611320689714</v>
      </c>
      <c r="O66" s="60"/>
      <c r="P66" s="59">
        <f>(P57/N57-1)*100</f>
        <v>5.784239561615534</v>
      </c>
      <c r="Q66" s="59">
        <f t="shared" si="6"/>
        <v>-6.7167823629957768</v>
      </c>
      <c r="R66" s="59">
        <f t="shared" si="6"/>
        <v>6.8825608137164984</v>
      </c>
      <c r="S66" s="60"/>
      <c r="T66" s="60"/>
      <c r="U66" s="60"/>
    </row>
    <row r="67" spans="1:21" ht="20.25" customHeight="1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9" spans="1:21" ht="20.25" customHeight="1">
      <c r="J69" s="58"/>
      <c r="O69" s="58"/>
      <c r="S69" s="58"/>
    </row>
    <row r="70" spans="1:21" ht="20.25" customHeight="1">
      <c r="J70" s="58"/>
      <c r="O70" s="58"/>
      <c r="S70" s="58"/>
    </row>
    <row r="71" spans="1:21" ht="20.25" customHeight="1">
      <c r="J71" s="58"/>
      <c r="O71" s="58"/>
      <c r="S71" s="58"/>
    </row>
    <row r="72" spans="1:21" ht="20.25" customHeight="1">
      <c r="J72" s="58"/>
      <c r="O72" s="58"/>
      <c r="S72" s="58"/>
    </row>
  </sheetData>
  <mergeCells count="1">
    <mergeCell ref="A2:U2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"/>
  <sheetViews>
    <sheetView zoomScale="80" zoomScaleNormal="8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B63" sqref="B63"/>
    </sheetView>
  </sheetViews>
  <sheetFormatPr defaultRowHeight="20.25" customHeight="1"/>
  <cols>
    <col min="1" max="1" width="10.109375" style="6" customWidth="1"/>
    <col min="2" max="2" width="7.77734375" style="6" customWidth="1"/>
    <col min="3" max="5" width="8.88671875" style="6" customWidth="1"/>
    <col min="6" max="6" width="9.77734375" style="6" customWidth="1"/>
    <col min="7" max="9" width="8.88671875" style="6" customWidth="1"/>
    <col min="10" max="10" width="9.21875" style="6" customWidth="1"/>
    <col min="11" max="11" width="9.77734375" style="6" customWidth="1"/>
    <col min="12" max="14" width="8.88671875" style="6" customWidth="1"/>
    <col min="15" max="15" width="9.21875" style="6" customWidth="1"/>
    <col min="16" max="18" width="9" style="6" customWidth="1"/>
    <col min="19" max="21" width="9.77734375" style="6" customWidth="1"/>
    <col min="22" max="16384" width="8.88671875" style="6"/>
  </cols>
  <sheetData>
    <row r="1" spans="1:21" ht="14.25" customHeight="1">
      <c r="F1" s="55"/>
      <c r="J1" s="55"/>
      <c r="K1" s="55"/>
      <c r="O1" s="55"/>
      <c r="S1" s="55"/>
      <c r="T1" s="55"/>
      <c r="U1" s="55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55"/>
      <c r="J3" s="55"/>
      <c r="K3" s="55"/>
      <c r="O3" s="55"/>
      <c r="S3" s="55"/>
      <c r="T3" s="55" t="s">
        <v>25</v>
      </c>
      <c r="U3" s="55"/>
    </row>
    <row r="4" spans="1:21" ht="30.75" customHeight="1" thickBot="1">
      <c r="A4" s="3" t="s">
        <v>1</v>
      </c>
      <c r="B4" s="4" t="s">
        <v>2</v>
      </c>
      <c r="C4" s="5" t="s">
        <v>119</v>
      </c>
      <c r="D4" s="5" t="s">
        <v>120</v>
      </c>
      <c r="E4" s="5" t="s">
        <v>121</v>
      </c>
      <c r="F4" s="20" t="s">
        <v>3</v>
      </c>
      <c r="G4" s="5" t="s">
        <v>122</v>
      </c>
      <c r="H4" s="5" t="s">
        <v>123</v>
      </c>
      <c r="I4" s="5" t="s">
        <v>124</v>
      </c>
      <c r="J4" s="20" t="s">
        <v>4</v>
      </c>
      <c r="K4" s="20" t="s">
        <v>5</v>
      </c>
      <c r="L4" s="5" t="s">
        <v>125</v>
      </c>
      <c r="M4" s="5" t="s">
        <v>126</v>
      </c>
      <c r="N4" s="5" t="s">
        <v>127</v>
      </c>
      <c r="O4" s="20" t="s">
        <v>6</v>
      </c>
      <c r="P4" s="5" t="s">
        <v>128</v>
      </c>
      <c r="Q4" s="5" t="s">
        <v>129</v>
      </c>
      <c r="R4" s="5" t="s">
        <v>130</v>
      </c>
      <c r="S4" s="20" t="s">
        <v>7</v>
      </c>
      <c r="T4" s="20" t="s">
        <v>8</v>
      </c>
      <c r="U4" s="20" t="s">
        <v>131</v>
      </c>
    </row>
    <row r="5" spans="1:21" ht="27" customHeight="1" thickTop="1">
      <c r="A5" s="7" t="s">
        <v>17</v>
      </c>
      <c r="B5" s="14" t="s">
        <v>9</v>
      </c>
      <c r="C5" s="8">
        <v>44042</v>
      </c>
      <c r="D5" s="8">
        <v>44166</v>
      </c>
      <c r="E5" s="8">
        <v>44019</v>
      </c>
      <c r="F5" s="21">
        <f>SUM(C5:E5)</f>
        <v>132227</v>
      </c>
      <c r="G5" s="8">
        <v>43591</v>
      </c>
      <c r="H5" s="8">
        <v>45892</v>
      </c>
      <c r="I5" s="8">
        <v>48776</v>
      </c>
      <c r="J5" s="21">
        <f>SUM(G5:I5)</f>
        <v>138259</v>
      </c>
      <c r="K5" s="21">
        <f>SUM(J5,F5)</f>
        <v>270486</v>
      </c>
      <c r="L5" s="8">
        <v>50185</v>
      </c>
      <c r="M5" s="8">
        <v>46527</v>
      </c>
      <c r="N5" s="8">
        <v>44788</v>
      </c>
      <c r="O5" s="21">
        <f>SUM(L5:N5)</f>
        <v>141500</v>
      </c>
      <c r="P5" s="8">
        <v>45418</v>
      </c>
      <c r="Q5" s="8">
        <v>42234</v>
      </c>
      <c r="R5" s="8">
        <v>42182</v>
      </c>
      <c r="S5" s="21">
        <f>SUM(P5:R5)</f>
        <v>129834</v>
      </c>
      <c r="T5" s="21">
        <f>SUM(S5,O5)</f>
        <v>271334</v>
      </c>
      <c r="U5" s="21">
        <f>SUM(T5,K5)</f>
        <v>541820</v>
      </c>
    </row>
    <row r="6" spans="1:21" ht="27" customHeight="1">
      <c r="A6" s="9"/>
      <c r="B6" s="24" t="s">
        <v>10</v>
      </c>
      <c r="C6" s="25">
        <v>30575</v>
      </c>
      <c r="D6" s="25">
        <v>31595</v>
      </c>
      <c r="E6" s="25">
        <v>29077</v>
      </c>
      <c r="F6" s="36">
        <f>SUM(C6:E6)</f>
        <v>91247</v>
      </c>
      <c r="G6" s="25">
        <v>31322</v>
      </c>
      <c r="H6" s="25">
        <v>30231</v>
      </c>
      <c r="I6" s="25">
        <v>30577</v>
      </c>
      <c r="J6" s="51">
        <f>SUM(G6:I6)</f>
        <v>92130</v>
      </c>
      <c r="K6" s="36">
        <f>SUM(K7:K8)</f>
        <v>183377</v>
      </c>
      <c r="L6" s="25">
        <v>32506</v>
      </c>
      <c r="M6" s="25">
        <v>28319</v>
      </c>
      <c r="N6" s="25">
        <v>25948</v>
      </c>
      <c r="O6" s="51">
        <f>SUM(L6:N6)</f>
        <v>86773</v>
      </c>
      <c r="P6" s="25">
        <v>29399</v>
      </c>
      <c r="Q6" s="25">
        <v>29329</v>
      </c>
      <c r="R6" s="25">
        <v>27251</v>
      </c>
      <c r="S6" s="51">
        <f>SUM(P6:R6)</f>
        <v>85979</v>
      </c>
      <c r="T6" s="51">
        <f>SUM(S6,O6)</f>
        <v>172752</v>
      </c>
      <c r="U6" s="51">
        <f>SUM(T6,K6)</f>
        <v>356129</v>
      </c>
    </row>
    <row r="7" spans="1:21" ht="27" customHeight="1">
      <c r="A7" s="9"/>
      <c r="B7" s="15" t="s">
        <v>15</v>
      </c>
      <c r="C7" s="8">
        <v>25587</v>
      </c>
      <c r="D7" s="8">
        <v>26142</v>
      </c>
      <c r="E7" s="8">
        <v>23447</v>
      </c>
      <c r="F7" s="21">
        <f>SUM(C7:E7)</f>
        <v>75176</v>
      </c>
      <c r="G7" s="8">
        <v>25400</v>
      </c>
      <c r="H7" s="8">
        <v>26291</v>
      </c>
      <c r="I7" s="8">
        <v>26873</v>
      </c>
      <c r="J7" s="21">
        <f>SUM(G7:I7)</f>
        <v>78564</v>
      </c>
      <c r="K7" s="21">
        <f>SUM(F7+J7)</f>
        <v>153740</v>
      </c>
      <c r="L7" s="8">
        <v>28125</v>
      </c>
      <c r="M7" s="8">
        <v>24043</v>
      </c>
      <c r="N7" s="8">
        <v>22333</v>
      </c>
      <c r="O7" s="21">
        <f>SUM(L7:N7)</f>
        <v>74501</v>
      </c>
      <c r="P7" s="8">
        <v>26225</v>
      </c>
      <c r="Q7" s="8">
        <v>25847</v>
      </c>
      <c r="R7" s="8">
        <v>24124</v>
      </c>
      <c r="S7" s="21">
        <f>SUM(P7:R7)</f>
        <v>76196</v>
      </c>
      <c r="T7" s="52">
        <f>SUM(S7,O7)</f>
        <v>150697</v>
      </c>
      <c r="U7" s="52">
        <f>SUM(T7,K7)</f>
        <v>304437</v>
      </c>
    </row>
    <row r="8" spans="1:21" ht="27" customHeight="1">
      <c r="A8" s="9"/>
      <c r="B8" s="15" t="s">
        <v>16</v>
      </c>
      <c r="C8" s="8">
        <v>4988</v>
      </c>
      <c r="D8" s="8">
        <v>5453</v>
      </c>
      <c r="E8" s="8">
        <v>5630</v>
      </c>
      <c r="F8" s="21">
        <f>SUM(C8:E8)</f>
        <v>16071</v>
      </c>
      <c r="G8" s="8">
        <v>5922</v>
      </c>
      <c r="H8" s="8">
        <v>3940</v>
      </c>
      <c r="I8" s="8">
        <v>3704</v>
      </c>
      <c r="J8" s="21">
        <f>SUM(G8:I8)</f>
        <v>13566</v>
      </c>
      <c r="K8" s="21">
        <f>SUM(F8+J8)</f>
        <v>29637</v>
      </c>
      <c r="L8" s="8">
        <v>4381</v>
      </c>
      <c r="M8" s="8">
        <v>4276</v>
      </c>
      <c r="N8" s="8">
        <v>3615</v>
      </c>
      <c r="O8" s="21">
        <f>SUM(L8:N8)</f>
        <v>12272</v>
      </c>
      <c r="P8" s="8">
        <v>3174</v>
      </c>
      <c r="Q8" s="8">
        <v>3482</v>
      </c>
      <c r="R8" s="8">
        <v>3127</v>
      </c>
      <c r="S8" s="21">
        <f>SUM(P8:R8)</f>
        <v>9783</v>
      </c>
      <c r="T8" s="52">
        <f>SUM(S8,O8)</f>
        <v>22055</v>
      </c>
      <c r="U8" s="52">
        <f>SUM(T8,K8)</f>
        <v>51692</v>
      </c>
    </row>
    <row r="9" spans="1:21" ht="27" customHeight="1" thickBot="1">
      <c r="A9" s="10"/>
      <c r="B9" s="16" t="s">
        <v>11</v>
      </c>
      <c r="C9" s="11">
        <v>9501</v>
      </c>
      <c r="D9" s="11">
        <v>7804</v>
      </c>
      <c r="E9" s="11">
        <v>7217</v>
      </c>
      <c r="F9" s="37">
        <f>E9</f>
        <v>7217</v>
      </c>
      <c r="G9" s="11">
        <v>6490</v>
      </c>
      <c r="H9" s="11">
        <v>7252</v>
      </c>
      <c r="I9" s="11">
        <v>7807</v>
      </c>
      <c r="J9" s="22">
        <f>I9</f>
        <v>7807</v>
      </c>
      <c r="K9" s="22">
        <f>J9</f>
        <v>7807</v>
      </c>
      <c r="L9" s="11">
        <v>8383</v>
      </c>
      <c r="M9" s="11">
        <v>9898</v>
      </c>
      <c r="N9" s="11">
        <v>12534</v>
      </c>
      <c r="O9" s="22">
        <f>N9</f>
        <v>12534</v>
      </c>
      <c r="P9" s="11">
        <v>11996</v>
      </c>
      <c r="Q9" s="11">
        <v>9124</v>
      </c>
      <c r="R9" s="11">
        <v>8791</v>
      </c>
      <c r="S9" s="22">
        <f>R9</f>
        <v>8791</v>
      </c>
      <c r="T9" s="22">
        <f>S9</f>
        <v>8791</v>
      </c>
      <c r="U9" s="37">
        <f>T9</f>
        <v>8791</v>
      </c>
    </row>
    <row r="10" spans="1:21" ht="27" customHeight="1" thickTop="1">
      <c r="A10" s="44" t="s">
        <v>19</v>
      </c>
      <c r="B10" s="45" t="s">
        <v>9</v>
      </c>
      <c r="C10" s="46">
        <v>18765</v>
      </c>
      <c r="D10" s="46">
        <v>17778</v>
      </c>
      <c r="E10" s="46">
        <v>19817</v>
      </c>
      <c r="F10" s="21">
        <f>SUM(C10:E10)</f>
        <v>56360</v>
      </c>
      <c r="G10" s="46">
        <v>19731</v>
      </c>
      <c r="H10" s="46">
        <v>20271</v>
      </c>
      <c r="I10" s="46">
        <v>17083</v>
      </c>
      <c r="J10" s="47">
        <f>SUM(G10:I10)</f>
        <v>57085</v>
      </c>
      <c r="K10" s="47">
        <f>SUM(J10,F10)</f>
        <v>113445</v>
      </c>
      <c r="L10" s="46">
        <v>18040</v>
      </c>
      <c r="M10" s="46">
        <v>16789</v>
      </c>
      <c r="N10" s="46">
        <v>16841</v>
      </c>
      <c r="O10" s="47">
        <f>SUM(L10:N10)</f>
        <v>51670</v>
      </c>
      <c r="P10" s="46">
        <v>17974</v>
      </c>
      <c r="Q10" s="46">
        <v>16352</v>
      </c>
      <c r="R10" s="46">
        <v>16078</v>
      </c>
      <c r="S10" s="47">
        <f>SUM(P10:R10)</f>
        <v>50404</v>
      </c>
      <c r="T10" s="47">
        <f>SUM(S10,O10)</f>
        <v>102074</v>
      </c>
      <c r="U10" s="47">
        <f>SUM(T10,K10)</f>
        <v>215519</v>
      </c>
    </row>
    <row r="11" spans="1:21" ht="27" customHeight="1">
      <c r="A11" s="9"/>
      <c r="B11" s="24" t="s">
        <v>10</v>
      </c>
      <c r="C11" s="25">
        <v>14394</v>
      </c>
      <c r="D11" s="25">
        <v>14533</v>
      </c>
      <c r="E11" s="25">
        <v>16203</v>
      </c>
      <c r="F11" s="36">
        <f>SUM(C11:E11)</f>
        <v>45130</v>
      </c>
      <c r="G11" s="25">
        <v>16983</v>
      </c>
      <c r="H11" s="25">
        <v>17068</v>
      </c>
      <c r="I11" s="25">
        <v>15891</v>
      </c>
      <c r="J11" s="53">
        <f>SUM(G11:I11)</f>
        <v>49942</v>
      </c>
      <c r="K11" s="36">
        <f>SUM(K12:K13)</f>
        <v>95072</v>
      </c>
      <c r="L11" s="25">
        <v>16882</v>
      </c>
      <c r="M11" s="25">
        <v>15266</v>
      </c>
      <c r="N11" s="25">
        <v>15734</v>
      </c>
      <c r="O11" s="53">
        <f>SUM(L11:N11)</f>
        <v>47882</v>
      </c>
      <c r="P11" s="25">
        <v>16476</v>
      </c>
      <c r="Q11" s="25">
        <v>15907</v>
      </c>
      <c r="R11" s="25">
        <v>14361</v>
      </c>
      <c r="S11" s="36">
        <f>SUM(S12:S13)</f>
        <v>46744</v>
      </c>
      <c r="T11" s="53">
        <f>SUM(S11,O11)</f>
        <v>94626</v>
      </c>
      <c r="U11" s="53">
        <f>SUM(T11,K11)</f>
        <v>189698</v>
      </c>
    </row>
    <row r="12" spans="1:21" ht="27" customHeight="1">
      <c r="A12" s="9"/>
      <c r="B12" s="15" t="s">
        <v>15</v>
      </c>
      <c r="C12" s="8">
        <v>9630</v>
      </c>
      <c r="D12" s="8">
        <v>9314</v>
      </c>
      <c r="E12" s="8">
        <v>9782</v>
      </c>
      <c r="F12" s="21">
        <f>SUM(C12:E12)</f>
        <v>28726</v>
      </c>
      <c r="G12" s="8">
        <v>10430</v>
      </c>
      <c r="H12" s="8">
        <v>10491</v>
      </c>
      <c r="I12" s="8">
        <v>9610</v>
      </c>
      <c r="J12" s="39">
        <f>SUM(G12:I12)</f>
        <v>30531</v>
      </c>
      <c r="K12" s="21">
        <f>SUM(F12+J12)</f>
        <v>59257</v>
      </c>
      <c r="L12" s="8">
        <v>10388</v>
      </c>
      <c r="M12" s="8">
        <v>9314</v>
      </c>
      <c r="N12" s="8">
        <v>9230</v>
      </c>
      <c r="O12" s="39">
        <f>SUM(L12:N12)</f>
        <v>28932</v>
      </c>
      <c r="P12" s="8">
        <v>9225</v>
      </c>
      <c r="Q12" s="8">
        <v>8996</v>
      </c>
      <c r="R12" s="8">
        <v>8252</v>
      </c>
      <c r="S12" s="21">
        <f>SUM(P12:R12)</f>
        <v>26473</v>
      </c>
      <c r="T12" s="39">
        <f>SUM(S12,O12)</f>
        <v>55405</v>
      </c>
      <c r="U12" s="39">
        <f>SUM(T12,K12)</f>
        <v>114662</v>
      </c>
    </row>
    <row r="13" spans="1:21" ht="27" customHeight="1">
      <c r="A13" s="9"/>
      <c r="B13" s="15" t="s">
        <v>16</v>
      </c>
      <c r="C13" s="8">
        <v>4764</v>
      </c>
      <c r="D13" s="8">
        <v>5219</v>
      </c>
      <c r="E13" s="8">
        <v>6421</v>
      </c>
      <c r="F13" s="21">
        <f>SUM(C13:E13)</f>
        <v>16404</v>
      </c>
      <c r="G13" s="8">
        <v>6553</v>
      </c>
      <c r="H13" s="8">
        <v>6577</v>
      </c>
      <c r="I13" s="8">
        <v>6281</v>
      </c>
      <c r="J13" s="39">
        <f>SUM(G13:I13)</f>
        <v>19411</v>
      </c>
      <c r="K13" s="21">
        <f>SUM(F13+J13)</f>
        <v>35815</v>
      </c>
      <c r="L13" s="8">
        <v>6494</v>
      </c>
      <c r="M13" s="8">
        <v>5952</v>
      </c>
      <c r="N13" s="8">
        <v>6504</v>
      </c>
      <c r="O13" s="21">
        <f>SUM(L13:N13)</f>
        <v>18950</v>
      </c>
      <c r="P13" s="8">
        <v>7251</v>
      </c>
      <c r="Q13" s="8">
        <v>6911</v>
      </c>
      <c r="R13" s="8">
        <v>6109</v>
      </c>
      <c r="S13" s="21">
        <f>SUM(P13:R13)</f>
        <v>20271</v>
      </c>
      <c r="T13" s="21">
        <f>SUM(S13,O13)</f>
        <v>39221</v>
      </c>
      <c r="U13" s="21">
        <f>SUM(T13,K13)</f>
        <v>75036</v>
      </c>
    </row>
    <row r="14" spans="1:21" ht="27" customHeight="1" thickBot="1">
      <c r="A14" s="12"/>
      <c r="B14" s="17" t="s">
        <v>11</v>
      </c>
      <c r="C14" s="13">
        <v>11147</v>
      </c>
      <c r="D14" s="13">
        <v>9742</v>
      </c>
      <c r="E14" s="13">
        <v>8413</v>
      </c>
      <c r="F14" s="37">
        <f>E14</f>
        <v>8413</v>
      </c>
      <c r="G14" s="13">
        <v>7977</v>
      </c>
      <c r="H14" s="13">
        <v>7830</v>
      </c>
      <c r="I14" s="13">
        <v>7738</v>
      </c>
      <c r="J14" s="23">
        <f>I14</f>
        <v>7738</v>
      </c>
      <c r="K14" s="38">
        <f>SUM(F14+J14)</f>
        <v>16151</v>
      </c>
      <c r="L14" s="13">
        <v>7439</v>
      </c>
      <c r="M14" s="13">
        <v>7677</v>
      </c>
      <c r="N14" s="13">
        <v>7767</v>
      </c>
      <c r="O14" s="23">
        <f>N14</f>
        <v>7767</v>
      </c>
      <c r="P14" s="13">
        <v>7847</v>
      </c>
      <c r="Q14" s="13">
        <v>7511</v>
      </c>
      <c r="R14" s="13">
        <v>8429</v>
      </c>
      <c r="S14" s="23">
        <f>R14</f>
        <v>8429</v>
      </c>
      <c r="T14" s="23">
        <f>S14</f>
        <v>8429</v>
      </c>
      <c r="U14" s="38">
        <f>T14</f>
        <v>8429</v>
      </c>
    </row>
    <row r="15" spans="1:21" ht="27" customHeight="1">
      <c r="A15" s="7" t="s">
        <v>18</v>
      </c>
      <c r="B15" s="14" t="s">
        <v>9</v>
      </c>
      <c r="C15" s="8">
        <v>10634</v>
      </c>
      <c r="D15" s="8">
        <v>10877</v>
      </c>
      <c r="E15" s="8">
        <v>12425</v>
      </c>
      <c r="F15" s="21">
        <f>SUM(C15:E15)</f>
        <v>33936</v>
      </c>
      <c r="G15" s="32">
        <v>12789</v>
      </c>
      <c r="H15" s="32">
        <v>12120</v>
      </c>
      <c r="I15" s="8">
        <v>10892</v>
      </c>
      <c r="J15" s="21">
        <f>SUM(G15:I15)</f>
        <v>35801</v>
      </c>
      <c r="K15" s="21">
        <f>SUM(J15,F15)</f>
        <v>69737</v>
      </c>
      <c r="L15" s="8">
        <v>11894</v>
      </c>
      <c r="M15" s="8">
        <v>9910</v>
      </c>
      <c r="N15" s="8">
        <v>9189</v>
      </c>
      <c r="O15" s="21">
        <f>SUM(L15:N15)</f>
        <v>30993</v>
      </c>
      <c r="P15" s="8">
        <v>10096</v>
      </c>
      <c r="Q15" s="8">
        <v>10291</v>
      </c>
      <c r="R15" s="8">
        <v>10155</v>
      </c>
      <c r="S15" s="21">
        <f>SUM(P15:R15)</f>
        <v>30542</v>
      </c>
      <c r="T15" s="21">
        <f>SUM(S15,O15)</f>
        <v>61535</v>
      </c>
      <c r="U15" s="21">
        <f>SUM(T15,K15)</f>
        <v>131272</v>
      </c>
    </row>
    <row r="16" spans="1:21" ht="27" customHeight="1">
      <c r="A16" s="9"/>
      <c r="B16" s="24" t="s">
        <v>10</v>
      </c>
      <c r="C16" s="25">
        <v>10977</v>
      </c>
      <c r="D16" s="25">
        <v>10313</v>
      </c>
      <c r="E16" s="25">
        <v>11767</v>
      </c>
      <c r="F16" s="36">
        <f>SUM(C16:E16)</f>
        <v>33057</v>
      </c>
      <c r="G16" s="25">
        <v>12576</v>
      </c>
      <c r="H16" s="25">
        <v>12647</v>
      </c>
      <c r="I16" s="25">
        <v>11368</v>
      </c>
      <c r="J16" s="51">
        <f>SUM(G16:I16)</f>
        <v>36591</v>
      </c>
      <c r="K16" s="36">
        <f>SUM(K17:K18)</f>
        <v>69648</v>
      </c>
      <c r="L16" s="25">
        <v>12268</v>
      </c>
      <c r="M16" s="25">
        <v>8956</v>
      </c>
      <c r="N16" s="25">
        <v>9273</v>
      </c>
      <c r="O16" s="51">
        <f>SUM(L16:N16)</f>
        <v>30497</v>
      </c>
      <c r="P16" s="25">
        <v>10407</v>
      </c>
      <c r="Q16" s="25">
        <v>10943</v>
      </c>
      <c r="R16" s="25">
        <v>9619</v>
      </c>
      <c r="S16" s="36">
        <f>SUM(S17:S18)</f>
        <v>30969</v>
      </c>
      <c r="T16" s="51">
        <f>SUM(S16,O16)</f>
        <v>61466</v>
      </c>
      <c r="U16" s="51">
        <f>SUM(T16,K16)</f>
        <v>131114</v>
      </c>
    </row>
    <row r="17" spans="1:21" ht="27" customHeight="1">
      <c r="A17" s="9"/>
      <c r="B17" s="15" t="s">
        <v>15</v>
      </c>
      <c r="C17" s="8">
        <v>6681</v>
      </c>
      <c r="D17" s="8">
        <v>5978</v>
      </c>
      <c r="E17" s="8">
        <v>6816</v>
      </c>
      <c r="F17" s="21">
        <f>SUM(C17:E17)</f>
        <v>19475</v>
      </c>
      <c r="G17" s="8">
        <v>7257</v>
      </c>
      <c r="H17" s="8">
        <v>7589</v>
      </c>
      <c r="I17" s="8">
        <v>6629</v>
      </c>
      <c r="J17" s="21">
        <f>SUM(G17:I17)</f>
        <v>21475</v>
      </c>
      <c r="K17" s="21">
        <f>SUM(F17+J17)</f>
        <v>40950</v>
      </c>
      <c r="L17" s="8">
        <v>7934</v>
      </c>
      <c r="M17" s="8">
        <v>4977</v>
      </c>
      <c r="N17" s="8">
        <v>4993</v>
      </c>
      <c r="O17" s="21">
        <f>SUM(L17:N17)</f>
        <v>17904</v>
      </c>
      <c r="P17" s="8">
        <v>6145</v>
      </c>
      <c r="Q17" s="8">
        <v>6772</v>
      </c>
      <c r="R17" s="8">
        <v>4417</v>
      </c>
      <c r="S17" s="21">
        <f>SUM(P17:R17)</f>
        <v>17334</v>
      </c>
      <c r="T17" s="21">
        <f>SUM(S17,O17)</f>
        <v>35238</v>
      </c>
      <c r="U17" s="21">
        <f>SUM(T17,K17)</f>
        <v>76188</v>
      </c>
    </row>
    <row r="18" spans="1:21" ht="27" customHeight="1">
      <c r="A18" s="9"/>
      <c r="B18" s="15" t="s">
        <v>16</v>
      </c>
      <c r="C18" s="8">
        <v>4296</v>
      </c>
      <c r="D18" s="8">
        <v>4335</v>
      </c>
      <c r="E18" s="8">
        <v>4951</v>
      </c>
      <c r="F18" s="21">
        <f>SUM(C18:E18)</f>
        <v>13582</v>
      </c>
      <c r="G18" s="8">
        <v>5319</v>
      </c>
      <c r="H18" s="8">
        <v>5058</v>
      </c>
      <c r="I18" s="8">
        <v>4739</v>
      </c>
      <c r="J18" s="21">
        <f>SUM(G18:I18)</f>
        <v>15116</v>
      </c>
      <c r="K18" s="21">
        <f>SUM(F18+J18)</f>
        <v>28698</v>
      </c>
      <c r="L18" s="8">
        <v>4334</v>
      </c>
      <c r="M18" s="8">
        <v>3979</v>
      </c>
      <c r="N18" s="8">
        <v>4280</v>
      </c>
      <c r="O18" s="21">
        <f>SUM(L18:N18)</f>
        <v>12593</v>
      </c>
      <c r="P18" s="8">
        <v>4262</v>
      </c>
      <c r="Q18" s="8">
        <v>4171</v>
      </c>
      <c r="R18" s="8">
        <v>5202</v>
      </c>
      <c r="S18" s="21">
        <f>SUM(P18:R18)</f>
        <v>13635</v>
      </c>
      <c r="T18" s="21">
        <f>SUM(S18,O18)</f>
        <v>26228</v>
      </c>
      <c r="U18" s="21">
        <f>SUM(T18,K18)</f>
        <v>54926</v>
      </c>
    </row>
    <row r="19" spans="1:21" ht="27" customHeight="1" thickBot="1">
      <c r="A19" s="10"/>
      <c r="B19" s="16" t="s">
        <v>11</v>
      </c>
      <c r="C19" s="11">
        <v>6493</v>
      </c>
      <c r="D19" s="11">
        <v>7197</v>
      </c>
      <c r="E19" s="11">
        <v>7911</v>
      </c>
      <c r="F19" s="37">
        <f>E19</f>
        <v>7911</v>
      </c>
      <c r="G19" s="11">
        <v>8209</v>
      </c>
      <c r="H19" s="11">
        <v>7661</v>
      </c>
      <c r="I19" s="11">
        <v>7282</v>
      </c>
      <c r="J19" s="22">
        <f>I19</f>
        <v>7282</v>
      </c>
      <c r="K19" s="39">
        <f>SUM(F19+J19)</f>
        <v>15193</v>
      </c>
      <c r="L19" s="11">
        <v>7271</v>
      </c>
      <c r="M19" s="11">
        <v>8396</v>
      </c>
      <c r="N19" s="11">
        <v>8363</v>
      </c>
      <c r="O19" s="22">
        <f>N19</f>
        <v>8363</v>
      </c>
      <c r="P19" s="11">
        <v>8787</v>
      </c>
      <c r="Q19" s="11">
        <v>7846</v>
      </c>
      <c r="R19" s="11">
        <v>8346</v>
      </c>
      <c r="S19" s="22">
        <f>R19</f>
        <v>8346</v>
      </c>
      <c r="T19" s="22">
        <f>S19</f>
        <v>8346</v>
      </c>
      <c r="U19" s="37">
        <f>T19</f>
        <v>8346</v>
      </c>
    </row>
    <row r="20" spans="1:21" ht="27" customHeight="1" thickBot="1">
      <c r="A20" s="7" t="s">
        <v>12</v>
      </c>
      <c r="B20" s="14" t="s">
        <v>9</v>
      </c>
      <c r="C20" s="8">
        <v>21387</v>
      </c>
      <c r="D20" s="8">
        <v>21247</v>
      </c>
      <c r="E20" s="8">
        <v>23278</v>
      </c>
      <c r="F20" s="21">
        <f>SUM(C20:E20)</f>
        <v>65912</v>
      </c>
      <c r="G20" s="8">
        <v>23581</v>
      </c>
      <c r="H20" s="8">
        <v>22353</v>
      </c>
      <c r="I20" s="8">
        <v>21859</v>
      </c>
      <c r="J20" s="21">
        <f>SUM(G20:I20)</f>
        <v>67793</v>
      </c>
      <c r="K20" s="54">
        <f>SUM(J20,F20)</f>
        <v>133705</v>
      </c>
      <c r="L20" s="8">
        <v>21699</v>
      </c>
      <c r="M20" s="8">
        <v>20414</v>
      </c>
      <c r="N20" s="8">
        <v>20796</v>
      </c>
      <c r="O20" s="21">
        <f>SUM(L20:N20)</f>
        <v>62909</v>
      </c>
      <c r="P20" s="8">
        <v>22413</v>
      </c>
      <c r="Q20" s="8">
        <v>20619</v>
      </c>
      <c r="R20" s="8">
        <v>20562</v>
      </c>
      <c r="S20" s="21">
        <f>SUM(P20:R20)</f>
        <v>63594</v>
      </c>
      <c r="T20" s="21">
        <f>SUM(S20,O20)</f>
        <v>126503</v>
      </c>
      <c r="U20" s="21">
        <f>SUM(T20,K20)</f>
        <v>260208</v>
      </c>
    </row>
    <row r="21" spans="1:21" ht="27" customHeight="1">
      <c r="A21" s="7"/>
      <c r="B21" s="24" t="s">
        <v>10</v>
      </c>
      <c r="C21" s="25">
        <v>21317</v>
      </c>
      <c r="D21" s="25">
        <v>20846</v>
      </c>
      <c r="E21" s="25">
        <v>21985</v>
      </c>
      <c r="F21" s="36">
        <f>SUM(C21:E21)</f>
        <v>64148</v>
      </c>
      <c r="G21" s="25">
        <v>23354</v>
      </c>
      <c r="H21" s="25">
        <v>22349</v>
      </c>
      <c r="I21" s="25">
        <v>21953</v>
      </c>
      <c r="J21" s="51">
        <f>SUM(G21:I21)</f>
        <v>67656</v>
      </c>
      <c r="K21" s="63">
        <f>SUM(J21,F21)</f>
        <v>131804</v>
      </c>
      <c r="L21" s="25">
        <v>21676</v>
      </c>
      <c r="M21" s="25">
        <v>20313</v>
      </c>
      <c r="N21" s="25">
        <v>20736</v>
      </c>
      <c r="O21" s="51">
        <f>SUM(L21:N21)</f>
        <v>62725</v>
      </c>
      <c r="P21" s="25">
        <v>21700</v>
      </c>
      <c r="Q21" s="25">
        <v>20974</v>
      </c>
      <c r="R21" s="25">
        <v>20435</v>
      </c>
      <c r="S21" s="36">
        <f>SUM(S22:S23)</f>
        <v>63109</v>
      </c>
      <c r="T21" s="51">
        <f>SUM(S21,O21)</f>
        <v>125834</v>
      </c>
      <c r="U21" s="51">
        <f>SUM(T21,K21)</f>
        <v>257638</v>
      </c>
    </row>
    <row r="22" spans="1:21" ht="27" customHeight="1">
      <c r="A22" s="9"/>
      <c r="B22" s="15" t="s">
        <v>15</v>
      </c>
      <c r="C22" s="8">
        <v>15731</v>
      </c>
      <c r="D22" s="8">
        <v>15360</v>
      </c>
      <c r="E22" s="8">
        <v>15742</v>
      </c>
      <c r="F22" s="21">
        <f>SUM(C22:E22)</f>
        <v>46833</v>
      </c>
      <c r="G22" s="8">
        <v>17004</v>
      </c>
      <c r="H22" s="8">
        <v>15867</v>
      </c>
      <c r="I22" s="8">
        <v>16194</v>
      </c>
      <c r="J22" s="21">
        <f>SUM(G22:I22)</f>
        <v>49065</v>
      </c>
      <c r="K22" s="21">
        <f>SUM(F22+J22)</f>
        <v>95898</v>
      </c>
      <c r="L22" s="8">
        <v>16290</v>
      </c>
      <c r="M22" s="8">
        <v>14505</v>
      </c>
      <c r="N22" s="8">
        <v>15271</v>
      </c>
      <c r="O22" s="21">
        <f>SUM(L22:N22)</f>
        <v>46066</v>
      </c>
      <c r="P22" s="8">
        <v>15843</v>
      </c>
      <c r="Q22" s="8">
        <v>15897</v>
      </c>
      <c r="R22" s="8">
        <v>15022</v>
      </c>
      <c r="S22" s="21">
        <f>SUM(P22:R22)</f>
        <v>46762</v>
      </c>
      <c r="T22" s="21">
        <f>SUM(S22,O22)</f>
        <v>92828</v>
      </c>
      <c r="U22" s="21">
        <f>SUM(T22,K22)</f>
        <v>188726</v>
      </c>
    </row>
    <row r="23" spans="1:21" ht="27" customHeight="1">
      <c r="A23" s="9"/>
      <c r="B23" s="15" t="s">
        <v>16</v>
      </c>
      <c r="C23" s="8">
        <v>5586</v>
      </c>
      <c r="D23" s="8">
        <v>5486</v>
      </c>
      <c r="E23" s="8">
        <v>6243</v>
      </c>
      <c r="F23" s="21">
        <f>SUM(C23:E23)</f>
        <v>17315</v>
      </c>
      <c r="G23" s="8">
        <v>6350</v>
      </c>
      <c r="H23" s="8">
        <v>6482</v>
      </c>
      <c r="I23" s="8">
        <v>5759</v>
      </c>
      <c r="J23" s="21">
        <f>SUM(G23:I23)</f>
        <v>18591</v>
      </c>
      <c r="K23" s="21">
        <f>SUM(F23+J23)</f>
        <v>35906</v>
      </c>
      <c r="L23" s="8">
        <v>5386</v>
      </c>
      <c r="M23" s="8">
        <v>5808</v>
      </c>
      <c r="N23" s="8">
        <v>5465</v>
      </c>
      <c r="O23" s="21">
        <f>SUM(L23:N23)</f>
        <v>16659</v>
      </c>
      <c r="P23" s="8">
        <v>5857</v>
      </c>
      <c r="Q23" s="8">
        <v>5077</v>
      </c>
      <c r="R23" s="8">
        <v>5413</v>
      </c>
      <c r="S23" s="21">
        <f>SUM(P23:R23)</f>
        <v>16347</v>
      </c>
      <c r="T23" s="21">
        <f>SUM(S23,O23)</f>
        <v>33006</v>
      </c>
      <c r="U23" s="21">
        <f>SUM(T23,K23)</f>
        <v>68912</v>
      </c>
    </row>
    <row r="24" spans="1:21" ht="27" customHeight="1" thickBot="1">
      <c r="A24" s="10"/>
      <c r="B24" s="16" t="s">
        <v>11</v>
      </c>
      <c r="C24" s="11">
        <v>11739</v>
      </c>
      <c r="D24" s="11">
        <v>12147</v>
      </c>
      <c r="E24" s="11">
        <v>13189</v>
      </c>
      <c r="F24" s="37">
        <f>E24</f>
        <v>13189</v>
      </c>
      <c r="G24" s="11">
        <v>13399</v>
      </c>
      <c r="H24" s="11">
        <v>13385</v>
      </c>
      <c r="I24" s="11">
        <v>13286</v>
      </c>
      <c r="J24" s="22">
        <f>I24</f>
        <v>13286</v>
      </c>
      <c r="K24" s="37">
        <f>SUM(F24+J24)</f>
        <v>26475</v>
      </c>
      <c r="L24" s="11">
        <v>13324</v>
      </c>
      <c r="M24" s="11">
        <v>13429</v>
      </c>
      <c r="N24" s="11">
        <v>13500</v>
      </c>
      <c r="O24" s="22">
        <f>N24</f>
        <v>13500</v>
      </c>
      <c r="P24" s="11">
        <v>14211</v>
      </c>
      <c r="Q24" s="11">
        <v>13846</v>
      </c>
      <c r="R24" s="11">
        <v>13965</v>
      </c>
      <c r="S24" s="22">
        <f>R24</f>
        <v>13965</v>
      </c>
      <c r="T24" s="22">
        <f>S24</f>
        <v>13965</v>
      </c>
      <c r="U24" s="37">
        <f>T24</f>
        <v>13965</v>
      </c>
    </row>
    <row r="25" spans="1:21" ht="27" customHeight="1">
      <c r="A25" s="7" t="s">
        <v>14</v>
      </c>
      <c r="B25" s="14" t="s">
        <v>9</v>
      </c>
      <c r="C25" s="8">
        <v>3580</v>
      </c>
      <c r="D25" s="8">
        <v>5055</v>
      </c>
      <c r="E25" s="8">
        <v>5032</v>
      </c>
      <c r="F25" s="21">
        <f>SUM(C25:E25)</f>
        <v>13667</v>
      </c>
      <c r="G25" s="8">
        <v>5577</v>
      </c>
      <c r="H25" s="8">
        <v>5042</v>
      </c>
      <c r="I25" s="8">
        <v>5196</v>
      </c>
      <c r="J25" s="21">
        <f>SUM(G25:I25)</f>
        <v>15815</v>
      </c>
      <c r="K25" s="21">
        <f>SUM(J25,F25)</f>
        <v>29482</v>
      </c>
      <c r="L25" s="8">
        <v>4969</v>
      </c>
      <c r="M25" s="8">
        <v>3123</v>
      </c>
      <c r="N25" s="8">
        <v>3732</v>
      </c>
      <c r="O25" s="21">
        <f>SUM(L25:N25)</f>
        <v>11824</v>
      </c>
      <c r="P25" s="8">
        <v>3361</v>
      </c>
      <c r="Q25" s="8">
        <v>2516</v>
      </c>
      <c r="R25" s="8">
        <v>3677</v>
      </c>
      <c r="S25" s="21">
        <f>SUM(P25:R25)</f>
        <v>9554</v>
      </c>
      <c r="T25" s="21">
        <f>SUM(S25,O25)</f>
        <v>21378</v>
      </c>
      <c r="U25" s="21">
        <f>SUM(T25,K25)</f>
        <v>50860</v>
      </c>
    </row>
    <row r="26" spans="1:21" ht="27" customHeight="1">
      <c r="A26" s="9"/>
      <c r="B26" s="24" t="s">
        <v>10</v>
      </c>
      <c r="C26" s="25">
        <v>2968</v>
      </c>
      <c r="D26" s="25">
        <v>4343</v>
      </c>
      <c r="E26" s="25">
        <v>4572</v>
      </c>
      <c r="F26" s="36">
        <f>SUM(C26:E26)</f>
        <v>11883</v>
      </c>
      <c r="G26" s="25">
        <v>3861</v>
      </c>
      <c r="H26" s="25">
        <v>4319</v>
      </c>
      <c r="I26" s="25">
        <v>3767</v>
      </c>
      <c r="J26" s="51">
        <f>SUM(G26:I26)</f>
        <v>11947</v>
      </c>
      <c r="K26" s="36">
        <f>SUM(K27:K28)</f>
        <v>23830</v>
      </c>
      <c r="L26" s="25">
        <v>3367</v>
      </c>
      <c r="M26" s="25">
        <v>1905</v>
      </c>
      <c r="N26" s="25">
        <v>2005</v>
      </c>
      <c r="O26" s="51">
        <f>SUM(L26:N26)</f>
        <v>7277</v>
      </c>
      <c r="P26" s="25">
        <v>2056</v>
      </c>
      <c r="Q26" s="25">
        <v>1912</v>
      </c>
      <c r="R26" s="25">
        <v>3538</v>
      </c>
      <c r="S26" s="36">
        <f>SUM(S27:S28)</f>
        <v>7506</v>
      </c>
      <c r="T26" s="51">
        <f>SUM(S26,O26)</f>
        <v>14783</v>
      </c>
      <c r="U26" s="51">
        <f>SUM(T26,K26)</f>
        <v>38613</v>
      </c>
    </row>
    <row r="27" spans="1:21" ht="27" customHeight="1">
      <c r="A27" s="9"/>
      <c r="B27" s="15" t="s">
        <v>15</v>
      </c>
      <c r="C27" s="8">
        <v>2896</v>
      </c>
      <c r="D27" s="8">
        <v>4115</v>
      </c>
      <c r="E27" s="8">
        <v>4393</v>
      </c>
      <c r="F27" s="21">
        <f>SUM(C27:E27)</f>
        <v>11404</v>
      </c>
      <c r="G27" s="8">
        <v>3721</v>
      </c>
      <c r="H27" s="8">
        <v>4208</v>
      </c>
      <c r="I27" s="8">
        <v>3712</v>
      </c>
      <c r="J27" s="21">
        <f>SUM(G27:I27)</f>
        <v>11641</v>
      </c>
      <c r="K27" s="21">
        <f>SUM(F27+J27)</f>
        <v>23045</v>
      </c>
      <c r="L27" s="8">
        <v>3103</v>
      </c>
      <c r="M27" s="8">
        <v>1755</v>
      </c>
      <c r="N27" s="8">
        <v>1703</v>
      </c>
      <c r="O27" s="21">
        <f>SUM(L27:N27)</f>
        <v>6561</v>
      </c>
      <c r="P27" s="8">
        <v>1926</v>
      </c>
      <c r="Q27" s="8">
        <v>1858</v>
      </c>
      <c r="R27" s="8">
        <v>3302</v>
      </c>
      <c r="S27" s="21">
        <f>SUM(P27:R27)</f>
        <v>7086</v>
      </c>
      <c r="T27" s="21">
        <f>SUM(S27,O27)</f>
        <v>13647</v>
      </c>
      <c r="U27" s="21">
        <f>SUM(T27,K27)</f>
        <v>36692</v>
      </c>
    </row>
    <row r="28" spans="1:21" ht="27" customHeight="1">
      <c r="A28" s="9"/>
      <c r="B28" s="15" t="s">
        <v>16</v>
      </c>
      <c r="C28" s="8">
        <v>72</v>
      </c>
      <c r="D28" s="8">
        <v>228</v>
      </c>
      <c r="E28" s="8">
        <v>179</v>
      </c>
      <c r="F28" s="21">
        <f>SUM(C28:E28)</f>
        <v>479</v>
      </c>
      <c r="G28" s="8">
        <v>140</v>
      </c>
      <c r="H28" s="8">
        <v>111</v>
      </c>
      <c r="I28" s="8">
        <v>55</v>
      </c>
      <c r="J28" s="21">
        <f>SUM(G28:I28)</f>
        <v>306</v>
      </c>
      <c r="K28" s="21">
        <f>SUM(F28+J28)</f>
        <v>785</v>
      </c>
      <c r="L28" s="8">
        <v>264</v>
      </c>
      <c r="M28" s="8">
        <v>150</v>
      </c>
      <c r="N28" s="8">
        <v>302</v>
      </c>
      <c r="O28" s="21">
        <f>SUM(L28:N28)</f>
        <v>716</v>
      </c>
      <c r="P28" s="8">
        <v>130</v>
      </c>
      <c r="Q28" s="8">
        <v>54</v>
      </c>
      <c r="R28" s="8">
        <v>236</v>
      </c>
      <c r="S28" s="21">
        <f>SUM(P28:R28)</f>
        <v>420</v>
      </c>
      <c r="T28" s="21">
        <f>SUM(S28,O28)</f>
        <v>1136</v>
      </c>
      <c r="U28" s="21">
        <f>SUM(T28,K28)</f>
        <v>1921</v>
      </c>
    </row>
    <row r="29" spans="1:21" ht="27" customHeight="1" thickBot="1">
      <c r="A29" s="10"/>
      <c r="B29" s="16" t="s">
        <v>11</v>
      </c>
      <c r="C29" s="11">
        <v>2305</v>
      </c>
      <c r="D29" s="11">
        <v>2066</v>
      </c>
      <c r="E29" s="11">
        <v>1658</v>
      </c>
      <c r="F29" s="37">
        <f>E29</f>
        <v>1658</v>
      </c>
      <c r="G29" s="11">
        <v>2408</v>
      </c>
      <c r="H29" s="11">
        <v>2151</v>
      </c>
      <c r="I29" s="11">
        <v>2098</v>
      </c>
      <c r="J29" s="22">
        <f>I29</f>
        <v>2098</v>
      </c>
      <c r="K29" s="37">
        <f>SUM(F29+J29)</f>
        <v>3756</v>
      </c>
      <c r="L29" s="11">
        <v>2768</v>
      </c>
      <c r="M29" s="11">
        <v>3250</v>
      </c>
      <c r="N29" s="11">
        <v>4021</v>
      </c>
      <c r="O29" s="22">
        <f>N29</f>
        <v>4021</v>
      </c>
      <c r="P29" s="11">
        <v>4273</v>
      </c>
      <c r="Q29" s="11">
        <v>3699</v>
      </c>
      <c r="R29" s="11">
        <v>2695</v>
      </c>
      <c r="S29" s="22">
        <f>R29</f>
        <v>2695</v>
      </c>
      <c r="T29" s="22">
        <f>S29</f>
        <v>2695</v>
      </c>
      <c r="U29" s="37">
        <f>T29</f>
        <v>2695</v>
      </c>
    </row>
    <row r="30" spans="1:21" ht="27" customHeight="1">
      <c r="A30" s="7" t="s">
        <v>20</v>
      </c>
      <c r="B30" s="14" t="s">
        <v>9</v>
      </c>
      <c r="C30" s="8">
        <v>64990</v>
      </c>
      <c r="D30" s="8">
        <v>57421</v>
      </c>
      <c r="E30" s="8">
        <v>67002</v>
      </c>
      <c r="F30" s="21">
        <f>SUM(C30:E30)</f>
        <v>189413</v>
      </c>
      <c r="G30" s="8">
        <v>73737</v>
      </c>
      <c r="H30" s="8">
        <v>74065</v>
      </c>
      <c r="I30" s="8">
        <v>74253</v>
      </c>
      <c r="J30" s="21">
        <f>SUM(G30:I30)</f>
        <v>222055</v>
      </c>
      <c r="K30" s="21">
        <f>SUM(J30,F30)</f>
        <v>411468</v>
      </c>
      <c r="L30" s="8">
        <v>72884</v>
      </c>
      <c r="M30" s="8">
        <v>73269</v>
      </c>
      <c r="N30" s="8">
        <v>69415</v>
      </c>
      <c r="O30" s="21">
        <f>SUM(L30:N30)</f>
        <v>215568</v>
      </c>
      <c r="P30" s="8">
        <v>74827</v>
      </c>
      <c r="Q30" s="8">
        <v>68890</v>
      </c>
      <c r="R30" s="8">
        <v>73121</v>
      </c>
      <c r="S30" s="21">
        <f>SUM(P30:R30)</f>
        <v>216838</v>
      </c>
      <c r="T30" s="21">
        <f>SUM(S30,O30)</f>
        <v>432406</v>
      </c>
      <c r="U30" s="21">
        <f>SUM(T30,K30)</f>
        <v>843874</v>
      </c>
    </row>
    <row r="31" spans="1:21" ht="27" customHeight="1">
      <c r="A31" s="9" t="s">
        <v>21</v>
      </c>
      <c r="B31" s="24" t="s">
        <v>10</v>
      </c>
      <c r="C31" s="25">
        <v>67311</v>
      </c>
      <c r="D31" s="25">
        <v>59215</v>
      </c>
      <c r="E31" s="25">
        <v>67896</v>
      </c>
      <c r="F31" s="36">
        <f>SUM(C31:E31)</f>
        <v>194422</v>
      </c>
      <c r="G31" s="25">
        <v>75898</v>
      </c>
      <c r="H31" s="25">
        <v>69899</v>
      </c>
      <c r="I31" s="25">
        <v>75421</v>
      </c>
      <c r="J31" s="51">
        <f>SUM(G31:I31)</f>
        <v>221218</v>
      </c>
      <c r="K31" s="62">
        <f>SUM(J31,F31)</f>
        <v>415640</v>
      </c>
      <c r="L31" s="25">
        <v>73055</v>
      </c>
      <c r="M31" s="25">
        <v>69968</v>
      </c>
      <c r="N31" s="25">
        <v>69563</v>
      </c>
      <c r="O31" s="51">
        <f>SUM(L31:N31)</f>
        <v>212586</v>
      </c>
      <c r="P31" s="25">
        <v>72024</v>
      </c>
      <c r="Q31" s="25">
        <v>75311</v>
      </c>
      <c r="R31" s="25">
        <v>73149</v>
      </c>
      <c r="S31" s="51">
        <f>SUM(P31:R31)</f>
        <v>220484</v>
      </c>
      <c r="T31" s="51">
        <f>SUM(S31,O31)</f>
        <v>433070</v>
      </c>
      <c r="U31" s="51">
        <f>SUM(T31,K31)</f>
        <v>848710</v>
      </c>
    </row>
    <row r="32" spans="1:21" ht="27" customHeight="1">
      <c r="A32" s="9"/>
      <c r="B32" s="15" t="s">
        <v>15</v>
      </c>
      <c r="C32" s="8">
        <v>35641</v>
      </c>
      <c r="D32" s="8">
        <v>32722</v>
      </c>
      <c r="E32" s="8">
        <v>43285</v>
      </c>
      <c r="F32" s="21">
        <f>SUM(C32:E32)</f>
        <v>111648</v>
      </c>
      <c r="G32" s="8">
        <v>41762</v>
      </c>
      <c r="H32" s="8">
        <v>36051</v>
      </c>
      <c r="I32" s="8">
        <v>42057</v>
      </c>
      <c r="J32" s="21">
        <f>SUM(G32:I32)</f>
        <v>119870</v>
      </c>
      <c r="K32" s="21">
        <f>SUM(F32+J32)</f>
        <v>231518</v>
      </c>
      <c r="L32" s="8">
        <v>37202</v>
      </c>
      <c r="M32" s="8">
        <v>32910</v>
      </c>
      <c r="N32" s="8">
        <v>29898</v>
      </c>
      <c r="O32" s="21">
        <f>SUM(L32:N32)</f>
        <v>100010</v>
      </c>
      <c r="P32" s="8">
        <v>32494</v>
      </c>
      <c r="Q32" s="8">
        <v>33714</v>
      </c>
      <c r="R32" s="8">
        <v>26819</v>
      </c>
      <c r="S32" s="21">
        <f>SUM(P32:R32)</f>
        <v>93027</v>
      </c>
      <c r="T32" s="21">
        <f>SUM(S32,O32)</f>
        <v>193037</v>
      </c>
      <c r="U32" s="85">
        <f>SUM(T32,K32)</f>
        <v>424555</v>
      </c>
    </row>
    <row r="33" spans="1:21" ht="27" customHeight="1">
      <c r="A33" s="9"/>
      <c r="B33" s="15" t="s">
        <v>16</v>
      </c>
      <c r="C33" s="8">
        <v>31670</v>
      </c>
      <c r="D33" s="8">
        <v>26493</v>
      </c>
      <c r="E33" s="8">
        <v>24611</v>
      </c>
      <c r="F33" s="21">
        <f>SUM(C33:E33)</f>
        <v>82774</v>
      </c>
      <c r="G33" s="8">
        <v>34136</v>
      </c>
      <c r="H33" s="8">
        <v>33848</v>
      </c>
      <c r="I33" s="8">
        <v>33364</v>
      </c>
      <c r="J33" s="21">
        <f>SUM(G33:I33)</f>
        <v>101348</v>
      </c>
      <c r="K33" s="21">
        <f>SUM(F33+J33)</f>
        <v>184122</v>
      </c>
      <c r="L33" s="8">
        <v>35853</v>
      </c>
      <c r="M33" s="8">
        <v>37058</v>
      </c>
      <c r="N33" s="8">
        <v>39665</v>
      </c>
      <c r="O33" s="21">
        <f>SUM(L33:N33)</f>
        <v>112576</v>
      </c>
      <c r="P33" s="8">
        <v>39530</v>
      </c>
      <c r="Q33" s="8">
        <v>41597</v>
      </c>
      <c r="R33" s="8">
        <v>46330</v>
      </c>
      <c r="S33" s="21">
        <f>SUM(P33:R33)</f>
        <v>127457</v>
      </c>
      <c r="T33" s="21">
        <f>SUM(S33,O33)</f>
        <v>240033</v>
      </c>
      <c r="U33" s="21">
        <f>SUM(T33,K33)</f>
        <v>424155</v>
      </c>
    </row>
    <row r="34" spans="1:21" ht="27" customHeight="1" thickBot="1">
      <c r="A34" s="10"/>
      <c r="B34" s="16" t="s">
        <v>11</v>
      </c>
      <c r="C34" s="11">
        <v>18350</v>
      </c>
      <c r="D34" s="11">
        <v>17191</v>
      </c>
      <c r="E34" s="11">
        <v>16883</v>
      </c>
      <c r="F34" s="37">
        <f>E34</f>
        <v>16883</v>
      </c>
      <c r="G34" s="11">
        <v>15465</v>
      </c>
      <c r="H34" s="11">
        <v>20215</v>
      </c>
      <c r="I34" s="11">
        <v>19767</v>
      </c>
      <c r="J34" s="22">
        <f>I34</f>
        <v>19767</v>
      </c>
      <c r="K34" s="37">
        <f>SUM(F34+J34)</f>
        <v>36650</v>
      </c>
      <c r="L34" s="11">
        <v>20323</v>
      </c>
      <c r="M34" s="11">
        <v>24288</v>
      </c>
      <c r="N34" s="11">
        <v>24694</v>
      </c>
      <c r="O34" s="22">
        <f>N34</f>
        <v>24694</v>
      </c>
      <c r="P34" s="11">
        <v>28318</v>
      </c>
      <c r="Q34" s="11">
        <v>22241</v>
      </c>
      <c r="R34" s="11">
        <v>22562</v>
      </c>
      <c r="S34" s="22">
        <f>R34</f>
        <v>22562</v>
      </c>
      <c r="T34" s="22">
        <f>S34</f>
        <v>22562</v>
      </c>
      <c r="U34" s="37">
        <f>T34</f>
        <v>22562</v>
      </c>
    </row>
    <row r="35" spans="1:21" ht="27" customHeight="1">
      <c r="A35" s="27"/>
      <c r="B35" s="28"/>
      <c r="C35" s="29"/>
      <c r="D35" s="29"/>
      <c r="E35" s="29"/>
      <c r="F35" s="30"/>
      <c r="G35" s="29"/>
      <c r="H35" s="29"/>
      <c r="I35" s="29"/>
      <c r="J35" s="30"/>
      <c r="K35" s="30"/>
      <c r="L35" s="29"/>
      <c r="M35" s="29"/>
      <c r="N35" s="29"/>
      <c r="O35" s="30"/>
      <c r="P35" s="29"/>
      <c r="Q35" s="29"/>
      <c r="R35" s="29"/>
      <c r="S35" s="30"/>
      <c r="T35" s="30"/>
      <c r="U35" s="30"/>
    </row>
    <row r="36" spans="1:21" ht="27" customHeight="1">
      <c r="A36" s="27"/>
      <c r="B36" s="28"/>
      <c r="C36" s="29"/>
      <c r="D36" s="29"/>
      <c r="E36" s="29"/>
      <c r="F36" s="30"/>
      <c r="G36" s="29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30"/>
      <c r="T36" s="30"/>
      <c r="U36" s="30"/>
    </row>
    <row r="37" spans="1:21" s="31" customFormat="1" ht="27" customHeight="1">
      <c r="A37" s="27"/>
      <c r="B37" s="28"/>
      <c r="C37" s="29"/>
      <c r="D37" s="29"/>
      <c r="E37" s="29"/>
      <c r="F37" s="30"/>
      <c r="G37" s="29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30"/>
      <c r="T37" s="30"/>
      <c r="U37" s="30"/>
    </row>
    <row r="38" spans="1:21" ht="30.75" customHeight="1" thickBot="1">
      <c r="A38" s="3" t="s">
        <v>1</v>
      </c>
      <c r="B38" s="4" t="s">
        <v>2</v>
      </c>
      <c r="C38" s="5" t="s">
        <v>119</v>
      </c>
      <c r="D38" s="5" t="s">
        <v>120</v>
      </c>
      <c r="E38" s="5" t="s">
        <v>121</v>
      </c>
      <c r="F38" s="20" t="s">
        <v>3</v>
      </c>
      <c r="G38" s="5" t="s">
        <v>122</v>
      </c>
      <c r="H38" s="5" t="s">
        <v>123</v>
      </c>
      <c r="I38" s="5" t="s">
        <v>124</v>
      </c>
      <c r="J38" s="20" t="s">
        <v>4</v>
      </c>
      <c r="K38" s="20" t="s">
        <v>5</v>
      </c>
      <c r="L38" s="5" t="s">
        <v>125</v>
      </c>
      <c r="M38" s="5" t="s">
        <v>126</v>
      </c>
      <c r="N38" s="5" t="s">
        <v>127</v>
      </c>
      <c r="O38" s="20" t="s">
        <v>6</v>
      </c>
      <c r="P38" s="5" t="s">
        <v>128</v>
      </c>
      <c r="Q38" s="5" t="s">
        <v>129</v>
      </c>
      <c r="R38" s="5" t="s">
        <v>130</v>
      </c>
      <c r="S38" s="20" t="s">
        <v>7</v>
      </c>
      <c r="T38" s="20" t="s">
        <v>8</v>
      </c>
      <c r="U38" s="20" t="s">
        <v>131</v>
      </c>
    </row>
    <row r="39" spans="1:21" ht="27" customHeight="1" thickTop="1">
      <c r="A39" s="7" t="s">
        <v>24</v>
      </c>
      <c r="B39" s="14" t="s">
        <v>9</v>
      </c>
      <c r="C39" s="8">
        <v>11728</v>
      </c>
      <c r="D39" s="8">
        <v>11575</v>
      </c>
      <c r="E39" s="8">
        <v>12844</v>
      </c>
      <c r="F39" s="21">
        <f>SUM(C39:E39)</f>
        <v>36147</v>
      </c>
      <c r="G39" s="8">
        <v>13059</v>
      </c>
      <c r="H39" s="8">
        <v>11782</v>
      </c>
      <c r="I39" s="8">
        <v>11977</v>
      </c>
      <c r="J39" s="21">
        <f>SUM(G39:I39)</f>
        <v>36818</v>
      </c>
      <c r="K39" s="21">
        <f>SUM(J39,F39)</f>
        <v>72965</v>
      </c>
      <c r="L39" s="8">
        <v>12849</v>
      </c>
      <c r="M39" s="8">
        <v>11175</v>
      </c>
      <c r="N39" s="8">
        <v>11761</v>
      </c>
      <c r="O39" s="21">
        <f>SUM(L39:N39)</f>
        <v>35785</v>
      </c>
      <c r="P39" s="8">
        <v>13455</v>
      </c>
      <c r="Q39" s="8">
        <v>12405</v>
      </c>
      <c r="R39" s="8">
        <v>12314</v>
      </c>
      <c r="S39" s="21">
        <f>SUM(P39:R39)</f>
        <v>38174</v>
      </c>
      <c r="T39" s="21">
        <f>SUM(S39,O39)</f>
        <v>73959</v>
      </c>
      <c r="U39" s="21">
        <f>SUM(T39,K39)</f>
        <v>146924</v>
      </c>
    </row>
    <row r="40" spans="1:21" ht="27" customHeight="1">
      <c r="A40" s="7"/>
      <c r="B40" s="24" t="s">
        <v>10</v>
      </c>
      <c r="C40" s="25">
        <v>11537</v>
      </c>
      <c r="D40" s="25">
        <v>11732</v>
      </c>
      <c r="E40" s="25">
        <v>12580</v>
      </c>
      <c r="F40" s="36">
        <f>SUM(C40:E40)</f>
        <v>35849</v>
      </c>
      <c r="G40" s="25">
        <v>12920</v>
      </c>
      <c r="H40" s="25">
        <v>11978</v>
      </c>
      <c r="I40" s="25">
        <v>12267</v>
      </c>
      <c r="J40" s="51">
        <f>SUM(G40:I40)</f>
        <v>37165</v>
      </c>
      <c r="K40" s="62">
        <f>SUM(J40,F40)</f>
        <v>73014</v>
      </c>
      <c r="L40" s="25">
        <v>12955</v>
      </c>
      <c r="M40" s="25">
        <v>10937</v>
      </c>
      <c r="N40" s="25">
        <v>12127</v>
      </c>
      <c r="O40" s="51">
        <f>SUM(L40:N40)</f>
        <v>36019</v>
      </c>
      <c r="P40" s="25">
        <v>12753</v>
      </c>
      <c r="Q40" s="25">
        <v>12130</v>
      </c>
      <c r="R40" s="25">
        <v>12464</v>
      </c>
      <c r="S40" s="51">
        <f>SUM(P40:R40)</f>
        <v>37347</v>
      </c>
      <c r="T40" s="51">
        <f>SUM(S40,O40)</f>
        <v>73366</v>
      </c>
      <c r="U40" s="51">
        <f>SUM(T40,K40)</f>
        <v>146380</v>
      </c>
    </row>
    <row r="41" spans="1:21" ht="27" customHeight="1">
      <c r="A41" s="9"/>
      <c r="B41" s="15" t="s">
        <v>15</v>
      </c>
      <c r="C41" s="8">
        <v>10048</v>
      </c>
      <c r="D41" s="8">
        <v>10124</v>
      </c>
      <c r="E41" s="8">
        <v>11044</v>
      </c>
      <c r="F41" s="21">
        <f>SUM(C41:E41)</f>
        <v>31216</v>
      </c>
      <c r="G41" s="8">
        <v>11338</v>
      </c>
      <c r="H41" s="8">
        <v>10416</v>
      </c>
      <c r="I41" s="8">
        <v>10872</v>
      </c>
      <c r="J41" s="21">
        <f>SUM(G41:I41)</f>
        <v>32626</v>
      </c>
      <c r="K41" s="21">
        <f>SUM(J41,F41)</f>
        <v>63842</v>
      </c>
      <c r="L41" s="8">
        <v>11443</v>
      </c>
      <c r="M41" s="8">
        <v>9459</v>
      </c>
      <c r="N41" s="8">
        <v>10783</v>
      </c>
      <c r="O41" s="21">
        <f>SUM(L41:N41)</f>
        <v>31685</v>
      </c>
      <c r="P41" s="8">
        <v>11023</v>
      </c>
      <c r="Q41" s="8">
        <v>10455</v>
      </c>
      <c r="R41" s="8">
        <v>10849</v>
      </c>
      <c r="S41" s="21">
        <f>SUM(P41:R41)</f>
        <v>32327</v>
      </c>
      <c r="T41" s="21">
        <f>SUM(S41,O41)</f>
        <v>64012</v>
      </c>
      <c r="U41" s="21">
        <f>SUM(T41,K41)</f>
        <v>127854</v>
      </c>
    </row>
    <row r="42" spans="1:21" ht="27" customHeight="1">
      <c r="A42" s="9"/>
      <c r="B42" s="15" t="s">
        <v>16</v>
      </c>
      <c r="C42" s="8">
        <v>1489</v>
      </c>
      <c r="D42" s="8">
        <v>1608</v>
      </c>
      <c r="E42" s="8">
        <v>1536</v>
      </c>
      <c r="F42" s="21">
        <f>SUM(C42:E42)</f>
        <v>4633</v>
      </c>
      <c r="G42" s="8">
        <v>1582</v>
      </c>
      <c r="H42" s="8">
        <v>1562</v>
      </c>
      <c r="I42" s="8">
        <v>1395</v>
      </c>
      <c r="J42" s="21">
        <f>SUM(G42:I42)</f>
        <v>4539</v>
      </c>
      <c r="K42" s="21">
        <f>SUM(J42,F42)</f>
        <v>9172</v>
      </c>
      <c r="L42" s="8">
        <v>1512</v>
      </c>
      <c r="M42" s="8">
        <v>1478</v>
      </c>
      <c r="N42" s="8">
        <v>1344</v>
      </c>
      <c r="O42" s="21">
        <f>SUM(L42:N42)</f>
        <v>4334</v>
      </c>
      <c r="P42" s="8">
        <v>1730</v>
      </c>
      <c r="Q42" s="8">
        <v>1675</v>
      </c>
      <c r="R42" s="8">
        <v>1615</v>
      </c>
      <c r="S42" s="21">
        <f>SUM(P42:R42)</f>
        <v>5020</v>
      </c>
      <c r="T42" s="21">
        <f>SUM(S42,O42)</f>
        <v>9354</v>
      </c>
      <c r="U42" s="21">
        <f>SUM(T42,K42)</f>
        <v>18526</v>
      </c>
    </row>
    <row r="43" spans="1:21" ht="27" customHeight="1" thickBot="1">
      <c r="A43" s="42"/>
      <c r="B43" s="16" t="s">
        <v>11</v>
      </c>
      <c r="C43" s="11">
        <v>8504</v>
      </c>
      <c r="D43" s="11">
        <v>8586</v>
      </c>
      <c r="E43" s="11">
        <v>8850</v>
      </c>
      <c r="F43" s="37">
        <f>E43</f>
        <v>8850</v>
      </c>
      <c r="G43" s="11">
        <v>9052</v>
      </c>
      <c r="H43" s="11">
        <v>8896</v>
      </c>
      <c r="I43" s="11">
        <v>8606</v>
      </c>
      <c r="J43" s="22">
        <f>I43</f>
        <v>8606</v>
      </c>
      <c r="K43" s="37">
        <f>SUM(F43+J43)</f>
        <v>17456</v>
      </c>
      <c r="L43" s="11">
        <v>8500</v>
      </c>
      <c r="M43" s="11">
        <v>8738</v>
      </c>
      <c r="N43" s="11">
        <v>8372</v>
      </c>
      <c r="O43" s="22">
        <f>N43</f>
        <v>8372</v>
      </c>
      <c r="P43" s="11">
        <v>8919</v>
      </c>
      <c r="Q43" s="11">
        <v>9093</v>
      </c>
      <c r="R43" s="11">
        <v>8847</v>
      </c>
      <c r="S43" s="22">
        <f>R43</f>
        <v>8847</v>
      </c>
      <c r="T43" s="22">
        <f>S43</f>
        <v>8847</v>
      </c>
      <c r="U43" s="37">
        <f>T43</f>
        <v>8847</v>
      </c>
    </row>
    <row r="44" spans="1:21" ht="27" hidden="1" customHeight="1">
      <c r="A44" s="7" t="s">
        <v>22</v>
      </c>
      <c r="B44" s="14" t="s">
        <v>9</v>
      </c>
      <c r="C44" s="56"/>
      <c r="D44" s="56"/>
      <c r="E44" s="56"/>
      <c r="F44" s="56" t="e">
        <f>SUM(F5+F10+F15+F20+F25+#REF!+#REF!+#REF!+#REF!+#REF!+F39)</f>
        <v>#REF!</v>
      </c>
      <c r="G44" s="56"/>
      <c r="H44" s="56"/>
      <c r="I44" s="56"/>
      <c r="J44" s="56" t="e">
        <f>SUM(J5+J10+J15+J20+J25+#REF!+#REF!+#REF!+#REF!+#REF!+J39)</f>
        <v>#REF!</v>
      </c>
      <c r="K44" s="56" t="e">
        <f>SUM(K5+K10+K15+K20+K25+#REF!+#REF!+#REF!+#REF!+#REF!+K39)</f>
        <v>#REF!</v>
      </c>
      <c r="L44" s="56"/>
      <c r="M44" s="56"/>
      <c r="N44" s="56"/>
      <c r="O44" s="56" t="e">
        <f>SUM(O5+O10+O15+O20+O25+#REF!+#REF!+#REF!+#REF!+#REF!+O39)</f>
        <v>#REF!</v>
      </c>
      <c r="P44" s="56"/>
      <c r="Q44" s="56"/>
      <c r="R44" s="56"/>
      <c r="S44" s="56" t="e">
        <f>SUM(S5+S10+S15+S20+S25+#REF!+#REF!+#REF!+#REF!+#REF!+S39)</f>
        <v>#REF!</v>
      </c>
    </row>
    <row r="45" spans="1:21" ht="27" hidden="1" customHeight="1">
      <c r="A45" s="9"/>
      <c r="B45" s="24" t="s">
        <v>10</v>
      </c>
      <c r="C45" s="56"/>
      <c r="D45" s="56"/>
      <c r="E45" s="56"/>
      <c r="F45" s="56" t="e">
        <f>SUM(F6+F11+F16+F21+F26+#REF!+#REF!+#REF!+#REF!+#REF!+F40)</f>
        <v>#REF!</v>
      </c>
      <c r="G45" s="56"/>
      <c r="H45" s="56"/>
      <c r="I45" s="56"/>
      <c r="J45" s="56" t="e">
        <f>SUM(J6+J11+J16+J21+J26+#REF!+#REF!+#REF!+#REF!+#REF!+J40)</f>
        <v>#REF!</v>
      </c>
      <c r="K45" s="56" t="e">
        <f>SUM(K6+K11+K16+K21+K26+#REF!+#REF!+#REF!+#REF!+#REF!+K40)</f>
        <v>#REF!</v>
      </c>
      <c r="L45" s="56"/>
      <c r="M45" s="56"/>
      <c r="N45" s="56"/>
      <c r="O45" s="56" t="e">
        <f>SUM(O6+O11+O16+O21+O26+#REF!+#REF!+#REF!+#REF!+#REF!+O40)</f>
        <v>#REF!</v>
      </c>
      <c r="P45" s="56"/>
      <c r="Q45" s="56"/>
      <c r="R45" s="56"/>
      <c r="S45" s="56" t="e">
        <f>SUM(S6+S11+S16+S21+S26+#REF!+#REF!+#REF!+#REF!+#REF!+S40)</f>
        <v>#REF!</v>
      </c>
    </row>
    <row r="46" spans="1:21" ht="27" hidden="1" customHeight="1">
      <c r="A46" s="9"/>
      <c r="B46" s="15" t="s">
        <v>15</v>
      </c>
    </row>
    <row r="47" spans="1:21" ht="27" hidden="1" customHeight="1">
      <c r="A47" s="9"/>
      <c r="B47" s="15" t="s">
        <v>16</v>
      </c>
    </row>
    <row r="48" spans="1:21" ht="27" customHeight="1">
      <c r="A48" s="7" t="s">
        <v>13</v>
      </c>
      <c r="B48" s="14" t="s">
        <v>9</v>
      </c>
      <c r="C48" s="8">
        <v>8676</v>
      </c>
      <c r="D48" s="8">
        <v>8569</v>
      </c>
      <c r="E48" s="8">
        <v>9173</v>
      </c>
      <c r="F48" s="21">
        <f>SUM(C48:E48)</f>
        <v>26418</v>
      </c>
      <c r="G48" s="8">
        <v>9867</v>
      </c>
      <c r="H48" s="8">
        <v>9413</v>
      </c>
      <c r="I48" s="8">
        <v>9040</v>
      </c>
      <c r="J48" s="21">
        <f>SUM(G48:I48)</f>
        <v>28320</v>
      </c>
      <c r="K48" s="21">
        <f>SUM(J48,F48)</f>
        <v>54738</v>
      </c>
      <c r="L48" s="8">
        <v>9653</v>
      </c>
      <c r="M48" s="8">
        <v>8644</v>
      </c>
      <c r="N48" s="8">
        <v>8712</v>
      </c>
      <c r="O48" s="21">
        <f>SUM(L48:N48)</f>
        <v>27009</v>
      </c>
      <c r="P48" s="8">
        <v>9247</v>
      </c>
      <c r="Q48" s="8">
        <v>8362</v>
      </c>
      <c r="R48" s="8">
        <v>8972</v>
      </c>
      <c r="S48" s="21">
        <f>SUM(P48:R48)</f>
        <v>26581</v>
      </c>
      <c r="T48" s="21">
        <f>SUM(S48,O48)</f>
        <v>53590</v>
      </c>
      <c r="U48" s="21">
        <f>SUM(T48,K48)</f>
        <v>108328</v>
      </c>
    </row>
    <row r="49" spans="1:22" ht="27" customHeight="1">
      <c r="A49" s="9"/>
      <c r="B49" s="24" t="s">
        <v>10</v>
      </c>
      <c r="C49" s="25">
        <v>8227</v>
      </c>
      <c r="D49" s="25">
        <v>7740</v>
      </c>
      <c r="E49" s="25">
        <v>8166</v>
      </c>
      <c r="F49" s="36">
        <f>SUM(C49:E49)</f>
        <v>24133</v>
      </c>
      <c r="G49" s="25">
        <v>8589</v>
      </c>
      <c r="H49" s="25">
        <v>8098</v>
      </c>
      <c r="I49" s="25">
        <v>7789</v>
      </c>
      <c r="J49" s="51">
        <f>SUM(G49:I49)</f>
        <v>24476</v>
      </c>
      <c r="K49" s="62">
        <f>SUM(J49,F49)</f>
        <v>48609</v>
      </c>
      <c r="L49" s="43">
        <v>8079</v>
      </c>
      <c r="M49" s="25">
        <v>7505</v>
      </c>
      <c r="N49" s="25">
        <v>7587</v>
      </c>
      <c r="O49" s="51">
        <f>SUM(L49:N49)</f>
        <v>23171</v>
      </c>
      <c r="P49" s="25">
        <v>7471</v>
      </c>
      <c r="Q49" s="25">
        <v>7297</v>
      </c>
      <c r="R49" s="25">
        <v>6499</v>
      </c>
      <c r="S49" s="51">
        <f>SUM(P49:R49)</f>
        <v>21267</v>
      </c>
      <c r="T49" s="51">
        <f>SUM(S49,O49)</f>
        <v>44438</v>
      </c>
      <c r="U49" s="51">
        <f>SUM(T49,K49)</f>
        <v>93047</v>
      </c>
    </row>
    <row r="50" spans="1:22" ht="27" customHeight="1">
      <c r="A50" s="9"/>
      <c r="B50" s="15" t="s">
        <v>15</v>
      </c>
      <c r="C50" s="8">
        <v>4725</v>
      </c>
      <c r="D50" s="8">
        <v>4531</v>
      </c>
      <c r="E50" s="8">
        <v>4793</v>
      </c>
      <c r="F50" s="21">
        <f>SUM(C50:E50)</f>
        <v>14049</v>
      </c>
      <c r="G50" s="8">
        <v>5252</v>
      </c>
      <c r="H50" s="8">
        <v>4910</v>
      </c>
      <c r="I50" s="8">
        <v>5039</v>
      </c>
      <c r="J50" s="21">
        <f>SUM(G50:I50)</f>
        <v>15201</v>
      </c>
      <c r="K50" s="21">
        <f>SUM(J50,F50)</f>
        <v>29250</v>
      </c>
      <c r="L50" s="8">
        <v>4978</v>
      </c>
      <c r="M50" s="8">
        <v>4329</v>
      </c>
      <c r="N50" s="8">
        <v>4484</v>
      </c>
      <c r="O50" s="21">
        <f>SUM(L50:N50)</f>
        <v>13791</v>
      </c>
      <c r="P50" s="8">
        <v>4721</v>
      </c>
      <c r="Q50" s="8">
        <v>4751</v>
      </c>
      <c r="R50" s="8">
        <v>4576</v>
      </c>
      <c r="S50" s="21">
        <f>SUM(P50:R50)</f>
        <v>14048</v>
      </c>
      <c r="T50" s="21">
        <f>SUM(S50,O50)</f>
        <v>27839</v>
      </c>
      <c r="U50" s="21">
        <f>SUM(T50,K50)</f>
        <v>57089</v>
      </c>
    </row>
    <row r="51" spans="1:22" ht="27" customHeight="1">
      <c r="A51" s="9"/>
      <c r="B51" s="15" t="s">
        <v>16</v>
      </c>
      <c r="C51" s="8">
        <v>3502</v>
      </c>
      <c r="D51" s="8">
        <v>3209</v>
      </c>
      <c r="E51" s="8">
        <v>3373</v>
      </c>
      <c r="F51" s="21">
        <f>SUM(C51:E51)</f>
        <v>10084</v>
      </c>
      <c r="G51" s="8">
        <v>3337</v>
      </c>
      <c r="H51" s="8">
        <v>3188</v>
      </c>
      <c r="I51" s="8">
        <v>2750</v>
      </c>
      <c r="J51" s="21">
        <f>SUM(G51:I51)</f>
        <v>9275</v>
      </c>
      <c r="K51" s="21">
        <f>SUM(J51,F51)</f>
        <v>19359</v>
      </c>
      <c r="L51" s="8">
        <v>3101</v>
      </c>
      <c r="M51" s="8">
        <v>3176</v>
      </c>
      <c r="N51" s="8">
        <v>3103</v>
      </c>
      <c r="O51" s="21">
        <f>SUM(L51:N51)</f>
        <v>9380</v>
      </c>
      <c r="P51" s="8">
        <v>2750</v>
      </c>
      <c r="Q51" s="8">
        <v>2546</v>
      </c>
      <c r="R51" s="8">
        <v>1923</v>
      </c>
      <c r="S51" s="21">
        <f>SUM(P51:R51)</f>
        <v>7219</v>
      </c>
      <c r="T51" s="21">
        <f>SUM(S51,O51)</f>
        <v>16599</v>
      </c>
      <c r="U51" s="21">
        <f>SUM(T51,K51)</f>
        <v>35958</v>
      </c>
    </row>
    <row r="52" spans="1:22" ht="27" customHeight="1" thickBot="1">
      <c r="A52" s="42"/>
      <c r="B52" s="16" t="s">
        <v>11</v>
      </c>
      <c r="C52" s="11">
        <v>3820</v>
      </c>
      <c r="D52" s="11">
        <v>3578</v>
      </c>
      <c r="E52" s="11">
        <v>3803</v>
      </c>
      <c r="F52" s="37">
        <f>E52</f>
        <v>3803</v>
      </c>
      <c r="G52" s="11">
        <v>3959</v>
      </c>
      <c r="H52" s="11">
        <v>4226</v>
      </c>
      <c r="I52" s="11">
        <v>4489</v>
      </c>
      <c r="J52" s="22">
        <f>I52</f>
        <v>4489</v>
      </c>
      <c r="K52" s="37">
        <f>SUM(J52,F52)</f>
        <v>8292</v>
      </c>
      <c r="L52" s="11">
        <v>4865</v>
      </c>
      <c r="M52" s="11">
        <v>4935</v>
      </c>
      <c r="N52" s="11">
        <v>4933</v>
      </c>
      <c r="O52" s="22">
        <f>N52</f>
        <v>4933</v>
      </c>
      <c r="P52" s="11">
        <v>5494</v>
      </c>
      <c r="Q52" s="11">
        <v>5461</v>
      </c>
      <c r="R52" s="11">
        <v>6250</v>
      </c>
      <c r="S52" s="22">
        <f>R52</f>
        <v>6250</v>
      </c>
      <c r="T52" s="22">
        <f>S52</f>
        <v>6250</v>
      </c>
      <c r="U52" s="22">
        <f>T52</f>
        <v>6250</v>
      </c>
    </row>
    <row r="53" spans="1:22" ht="20.25" customHeight="1">
      <c r="V53" s="64"/>
    </row>
    <row r="54" spans="1:22" ht="20.25" customHeight="1">
      <c r="A54" s="6" t="s">
        <v>43</v>
      </c>
      <c r="B54" s="6" t="s">
        <v>39</v>
      </c>
      <c r="C54" s="56">
        <f t="shared" ref="C54:D57" si="0">C5+C10+C15+C20+C25+C30+C39+C48</f>
        <v>183802</v>
      </c>
      <c r="D54" s="56">
        <f t="shared" si="0"/>
        <v>176688</v>
      </c>
      <c r="E54" s="56">
        <f>E5+E10+E15+E20+E25+E30+E39+E48</f>
        <v>193590</v>
      </c>
      <c r="F54" s="56">
        <f>SUM(C54:E54)</f>
        <v>554080</v>
      </c>
      <c r="G54" s="56">
        <f t="shared" ref="G54:H57" si="1">G5+G10+G15+G20+G25+G30+G39+G48</f>
        <v>201932</v>
      </c>
      <c r="H54" s="56">
        <f t="shared" si="1"/>
        <v>200938</v>
      </c>
      <c r="I54" s="56">
        <f>I5+I10+I15+I20+I25+I30+I39+I48</f>
        <v>199076</v>
      </c>
      <c r="J54" s="56">
        <f>SUM(G54:I54)</f>
        <v>601946</v>
      </c>
      <c r="K54" s="56">
        <f>SUM(F54+J54)</f>
        <v>1156026</v>
      </c>
      <c r="L54" s="56">
        <f t="shared" ref="L54:M57" si="2">L5+L10+L15+L20+L25+L30+L39+L48</f>
        <v>202173</v>
      </c>
      <c r="M54" s="56">
        <f t="shared" si="2"/>
        <v>189851</v>
      </c>
      <c r="N54" s="56">
        <f>N5+N10+N15+N20+N25+N30+N39+N48</f>
        <v>185234</v>
      </c>
      <c r="O54" s="56">
        <f>SUM(L54:N54)</f>
        <v>577258</v>
      </c>
      <c r="P54" s="56">
        <f t="shared" ref="P54:Q57" si="3">P5+P10+P15+P20+P25+P30+P39+P48</f>
        <v>196791</v>
      </c>
      <c r="Q54" s="56">
        <f t="shared" si="3"/>
        <v>181669</v>
      </c>
      <c r="R54" s="56">
        <f>R5+R10+R15+R20+R25+R30+R39+R48</f>
        <v>187061</v>
      </c>
      <c r="S54" s="56">
        <f>SUM(P54:R54)</f>
        <v>565521</v>
      </c>
      <c r="T54" s="56">
        <f>O54+S54</f>
        <v>1142779</v>
      </c>
      <c r="U54" s="56">
        <f>K54+T54</f>
        <v>2298805</v>
      </c>
      <c r="V54" s="65"/>
    </row>
    <row r="55" spans="1:22" ht="20.25" customHeight="1">
      <c r="B55" s="6" t="s">
        <v>41</v>
      </c>
      <c r="C55" s="56">
        <f t="shared" si="0"/>
        <v>167306</v>
      </c>
      <c r="D55" s="56">
        <f t="shared" si="0"/>
        <v>160317</v>
      </c>
      <c r="E55" s="56">
        <f>E6+E11+E16+E21+E26+E31+E40+E49</f>
        <v>172246</v>
      </c>
      <c r="F55" s="56">
        <f>SUM(C55:E55)</f>
        <v>499869</v>
      </c>
      <c r="G55" s="56">
        <f t="shared" si="1"/>
        <v>185503</v>
      </c>
      <c r="H55" s="56">
        <f t="shared" si="1"/>
        <v>176589</v>
      </c>
      <c r="I55" s="56">
        <f>I6+I11+I16+I21+I26+I31+I40+I49</f>
        <v>179033</v>
      </c>
      <c r="J55" s="56">
        <f>SUM(G55:I55)</f>
        <v>541125</v>
      </c>
      <c r="K55" s="56">
        <f>SUM(F55+J55)</f>
        <v>1040994</v>
      </c>
      <c r="L55" s="56">
        <f t="shared" si="2"/>
        <v>180788</v>
      </c>
      <c r="M55" s="56">
        <f t="shared" si="2"/>
        <v>163169</v>
      </c>
      <c r="N55" s="56">
        <f>N6+N11+N16+N21+N26+N31+N40+N49</f>
        <v>162973</v>
      </c>
      <c r="O55" s="56">
        <f>SUM(L55:N55)</f>
        <v>506930</v>
      </c>
      <c r="P55" s="56">
        <f t="shared" si="3"/>
        <v>172286</v>
      </c>
      <c r="Q55" s="56">
        <f t="shared" si="3"/>
        <v>173803</v>
      </c>
      <c r="R55" s="56">
        <f>R6+R11+R16+R21+R26+R31+R40+R49</f>
        <v>167316</v>
      </c>
      <c r="S55" s="56">
        <f>SUM(P55:R55)</f>
        <v>513405</v>
      </c>
      <c r="T55" s="56">
        <f>O55+S55</f>
        <v>1020335</v>
      </c>
      <c r="U55" s="56">
        <f>K55+T55</f>
        <v>2061329</v>
      </c>
      <c r="V55" s="65"/>
    </row>
    <row r="56" spans="1:22" ht="20.25" customHeight="1">
      <c r="B56" s="6" t="s">
        <v>40</v>
      </c>
      <c r="C56" s="56">
        <f t="shared" si="0"/>
        <v>110939</v>
      </c>
      <c r="D56" s="56">
        <f t="shared" si="0"/>
        <v>108286</v>
      </c>
      <c r="E56" s="56">
        <f>E7+E12+E17+E22+E27+E32+E41+E50</f>
        <v>119302</v>
      </c>
      <c r="F56" s="56">
        <f>SUM(C56:E56)</f>
        <v>338527</v>
      </c>
      <c r="G56" s="56">
        <f t="shared" si="1"/>
        <v>122164</v>
      </c>
      <c r="H56" s="56">
        <f t="shared" si="1"/>
        <v>115823</v>
      </c>
      <c r="I56" s="56">
        <f>I7+I12+I17+I22+I27+I32+I41+I50</f>
        <v>120986</v>
      </c>
      <c r="J56" s="56">
        <f>SUM(G56:I56)</f>
        <v>358973</v>
      </c>
      <c r="K56" s="56">
        <f>SUM(F56+J56)</f>
        <v>697500</v>
      </c>
      <c r="L56" s="56">
        <f>L7+L12+L17+L22+L27+L32+L41+L50</f>
        <v>119463</v>
      </c>
      <c r="M56" s="56">
        <f t="shared" si="2"/>
        <v>101292</v>
      </c>
      <c r="N56" s="56">
        <f>N7+N12+N17+N22+N27+N32+N41+N50</f>
        <v>98695</v>
      </c>
      <c r="O56" s="56">
        <f>SUM(L56:N56)</f>
        <v>319450</v>
      </c>
      <c r="P56" s="56">
        <f t="shared" si="3"/>
        <v>107602</v>
      </c>
      <c r="Q56" s="56">
        <f t="shared" si="3"/>
        <v>108290</v>
      </c>
      <c r="R56" s="56">
        <f>R7+R12+R17+R22+R27+R32+R41+R50</f>
        <v>97361</v>
      </c>
      <c r="S56" s="56">
        <f>SUM(P56:R56)</f>
        <v>313253</v>
      </c>
      <c r="T56" s="56">
        <f>O56+S56</f>
        <v>632703</v>
      </c>
      <c r="U56" s="56">
        <f>K56+T56</f>
        <v>1330203</v>
      </c>
      <c r="V56" s="65"/>
    </row>
    <row r="57" spans="1:22" ht="20.25" customHeight="1">
      <c r="B57" s="6" t="s">
        <v>42</v>
      </c>
      <c r="C57" s="56">
        <f t="shared" si="0"/>
        <v>56367</v>
      </c>
      <c r="D57" s="56">
        <f t="shared" si="0"/>
        <v>52031</v>
      </c>
      <c r="E57" s="56">
        <f>E8+E13+E18+E23+E28+E33+E42+E51</f>
        <v>52944</v>
      </c>
      <c r="F57" s="56">
        <f>SUM(C57:E57)</f>
        <v>161342</v>
      </c>
      <c r="G57" s="56">
        <f t="shared" si="1"/>
        <v>63339</v>
      </c>
      <c r="H57" s="56">
        <f t="shared" si="1"/>
        <v>60766</v>
      </c>
      <c r="I57" s="56">
        <f>I8+I13+I18+I23+I28+I33+I42+I51</f>
        <v>58047</v>
      </c>
      <c r="J57" s="56">
        <f>SUM(G57:I57)</f>
        <v>182152</v>
      </c>
      <c r="K57" s="56">
        <f>SUM(F57+J57)</f>
        <v>343494</v>
      </c>
      <c r="L57" s="56">
        <f t="shared" si="2"/>
        <v>61325</v>
      </c>
      <c r="M57" s="56">
        <f t="shared" si="2"/>
        <v>61877</v>
      </c>
      <c r="N57" s="56">
        <f>N8+N13+N18+N23+N28+N33+N42+N51</f>
        <v>64278</v>
      </c>
      <c r="O57" s="56">
        <f>SUM(L57:N57)</f>
        <v>187480</v>
      </c>
      <c r="P57" s="56">
        <f t="shared" si="3"/>
        <v>64684</v>
      </c>
      <c r="Q57" s="56">
        <f t="shared" si="3"/>
        <v>65513</v>
      </c>
      <c r="R57" s="56">
        <f>R8+R13+R18+R23+R28+R33+R42+R51</f>
        <v>69955</v>
      </c>
      <c r="S57" s="56">
        <f>SUM(P57:R57)</f>
        <v>200152</v>
      </c>
      <c r="T57" s="56">
        <f>O57+S57</f>
        <v>387632</v>
      </c>
      <c r="U57" s="56">
        <f>K57+T57</f>
        <v>731126</v>
      </c>
      <c r="V57" s="65"/>
    </row>
    <row r="58" spans="1:22" ht="20.25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1:22" ht="20.25" customHeight="1">
      <c r="A59" t="s">
        <v>90</v>
      </c>
      <c r="B59" t="s">
        <v>91</v>
      </c>
      <c r="C59" s="59">
        <f>(C54/'13년'!C54-1)*100</f>
        <v>1.48582913241051</v>
      </c>
      <c r="D59" s="59">
        <f>(D54/'13년'!D54-1)*100</f>
        <v>3.7339721008877058</v>
      </c>
      <c r="E59" s="59">
        <f>(E54/'13년'!E54-1)*100</f>
        <v>3.4068328953272164</v>
      </c>
      <c r="F59" s="59">
        <f>(F54/'13년'!F54-1)*100</f>
        <v>2.8643778624749539</v>
      </c>
      <c r="G59" s="59">
        <f>(G54/'13년'!G54-1)*100</f>
        <v>6.2447714705124113</v>
      </c>
      <c r="H59" s="59">
        <f>(H54/'13년'!H54-1)*100</f>
        <v>2.3085069550518256</v>
      </c>
      <c r="I59" s="59">
        <f>(I54/'13년'!I54-1)*100</f>
        <v>1.513969414656291</v>
      </c>
      <c r="J59" s="59">
        <f>(J54/'13년'!J54-1)*100</f>
        <v>3.3252428017728208</v>
      </c>
      <c r="K59" s="66">
        <f>(K54/'13년'!K54-1)*100</f>
        <v>3.1038373207875392</v>
      </c>
      <c r="L59" s="59">
        <f>(L54/'13년'!L54-1)*100</f>
        <v>3.051170566857131</v>
      </c>
      <c r="M59" s="59">
        <f>(M54/'13년'!M54-1)*100</f>
        <v>5.6065460694657787</v>
      </c>
      <c r="N59" s="59">
        <f>(N54/'13년'!N54-1)*100</f>
        <v>5.8715942410022759</v>
      </c>
      <c r="O59" s="59">
        <f>(O54/'13년'!O54-1)*100</f>
        <v>4.7807304145792484</v>
      </c>
      <c r="P59" s="59">
        <f>(P54/'13년'!P54-1)*100</f>
        <v>2.3487192822779779</v>
      </c>
      <c r="Q59" s="59">
        <f>(Q54/'13년'!Q54-1)*100</f>
        <v>-5.3979743275965326</v>
      </c>
      <c r="R59" s="59">
        <f>(R54/'13년'!R54-1)*100</f>
        <v>-2.2194692300856689</v>
      </c>
      <c r="S59" s="59">
        <f>(S54/'13년'!S54-1)*100</f>
        <v>-1.7539440287552277</v>
      </c>
      <c r="T59" s="66">
        <f>(T54/'13년'!T54-1)*100</f>
        <v>1.4417635639131232</v>
      </c>
      <c r="U59" s="66">
        <f>(U54/'13년'!U54-1)*100</f>
        <v>2.2708365031529176</v>
      </c>
    </row>
    <row r="60" spans="1:22" ht="20.25" customHeight="1">
      <c r="A60"/>
      <c r="B60" t="s">
        <v>41</v>
      </c>
      <c r="C60" s="59">
        <f>(C55/'13년'!C55-1)*100</f>
        <v>4.8881254349284475</v>
      </c>
      <c r="D60" s="59">
        <f>(D55/'13년'!D55-1)*100</f>
        <v>2.5457825082993768</v>
      </c>
      <c r="E60" s="59">
        <f>(E55/'13년'!E55-1)*100</f>
        <v>5.4440383708900253</v>
      </c>
      <c r="F60" s="59">
        <f>(F55/'13년'!F55-1)*100</f>
        <v>4.313448066460901</v>
      </c>
      <c r="G60" s="59">
        <f>(G55/'13년'!G55-1)*100</f>
        <v>11.256852231698389</v>
      </c>
      <c r="H60" s="59">
        <f>(H55/'13년'!H55-1)*100</f>
        <v>0.13552594272752128</v>
      </c>
      <c r="I60" s="59">
        <f>(I55/'13년'!I55-1)*100</f>
        <v>3.7619825897462711</v>
      </c>
      <c r="J60" s="59">
        <f>(J55/'13년'!J55-1)*100</f>
        <v>4.9452510152707685</v>
      </c>
      <c r="K60" s="66">
        <f>(K55/'13년'!K55-1)*100</f>
        <v>4.6409167441509913</v>
      </c>
      <c r="L60" s="59">
        <f>(L55/'13년'!L55-1)*100</f>
        <v>6.3828034435480463</v>
      </c>
      <c r="M60" s="59">
        <f>(M55/'13년'!M55-1)*100</f>
        <v>-0.72825280167431172</v>
      </c>
      <c r="N60" s="59">
        <f>(N55/'13년'!N55-1)*100</f>
        <v>6.1893219698450519</v>
      </c>
      <c r="O60" s="59">
        <f>(O55/'13년'!O55-1)*100</f>
        <v>3.9257371648342199</v>
      </c>
      <c r="P60" s="59">
        <f>(P55/'13년'!P55-1)*100</f>
        <v>-0.35569487741540229</v>
      </c>
      <c r="Q60" s="59">
        <f>(Q55/'13년'!Q55-1)*100</f>
        <v>3.6194643836596541</v>
      </c>
      <c r="R60" s="59">
        <f>(R55/'13년'!R55-1)*100</f>
        <v>-2.1927081202102072</v>
      </c>
      <c r="S60" s="59">
        <f>(S55/'13년'!S55-1)*100</f>
        <v>0.33320304866133466</v>
      </c>
      <c r="T60" s="66">
        <f>(T55/'13년'!T55-1)*100</f>
        <v>2.0864828846171246</v>
      </c>
      <c r="U60" s="66">
        <f>(U55/'13년'!U55-1)*100</f>
        <v>3.3607179640436247</v>
      </c>
    </row>
    <row r="61" spans="1:22" ht="20.25" customHeight="1">
      <c r="A61"/>
      <c r="B61" t="s">
        <v>40</v>
      </c>
      <c r="C61" s="59">
        <f>(C56/'13년'!C56-1)*100</f>
        <v>6.0723983631009393</v>
      </c>
      <c r="D61" s="59">
        <f>(D56/'13년'!D56-1)*100</f>
        <v>4.4999662237148019</v>
      </c>
      <c r="E61" s="59">
        <f>(E56/'13년'!E56-1)*100</f>
        <v>13.557144080944994</v>
      </c>
      <c r="F61" s="59">
        <f>(F56/'13년'!F56-1)*100</f>
        <v>8.0623743097008926</v>
      </c>
      <c r="G61" s="59">
        <f>(G56/'13년'!G56-1)*100</f>
        <v>10.468680767178773</v>
      </c>
      <c r="H61" s="59">
        <f>(H56/'13년'!H56-1)*100</f>
        <v>3.3534109668496015</v>
      </c>
      <c r="I61" s="59">
        <f>(I56/'13년'!I56-1)*100</f>
        <v>7.8325816859480479</v>
      </c>
      <c r="J61" s="59">
        <f>(J56/'13년'!J56-1)*100</f>
        <v>7.20412124832015</v>
      </c>
      <c r="K61" s="66">
        <f>(K56/'13년'!K56-1)*100</f>
        <v>7.6189594519533443</v>
      </c>
      <c r="L61" s="59">
        <f>(L56/'13년'!L56-1)*100</f>
        <v>10.262681828250763</v>
      </c>
      <c r="M61" s="59">
        <f>(M56/'13년'!M56-1)*100</f>
        <v>-4.72284668855173</v>
      </c>
      <c r="N61" s="59">
        <f>(N56/'13년'!N56-1)*100</f>
        <v>-0.58423570888944676</v>
      </c>
      <c r="O61" s="59">
        <f>(O56/'13년'!O56-1)*100</f>
        <v>1.7577054903609612</v>
      </c>
      <c r="P61" s="59">
        <f>(P56/'13년'!P56-1)*100</f>
        <v>-6.9001617968973079</v>
      </c>
      <c r="Q61" s="59">
        <f>(Q56/'13년'!Q56-1)*100</f>
        <v>-5.215800575935015</v>
      </c>
      <c r="R61" s="59">
        <f>(R56/'13년'!R56-1)*100</f>
        <v>-14.522883506141193</v>
      </c>
      <c r="S61" s="59">
        <f>(S56/'13년'!S56-1)*100</f>
        <v>-8.8662871040849023</v>
      </c>
      <c r="T61" s="66">
        <f>(T56/'13년'!T56-1)*100</f>
        <v>-3.7949642749075863</v>
      </c>
      <c r="U61" s="66">
        <f>(U56/'13년'!U56-1)*100</f>
        <v>1.870298311891494</v>
      </c>
    </row>
    <row r="62" spans="1:22" ht="20.25" customHeight="1">
      <c r="A62"/>
      <c r="B62" t="s">
        <v>42</v>
      </c>
      <c r="C62" s="59">
        <f>(C57/'13년'!C57-1)*100</f>
        <v>2.6702610152820494</v>
      </c>
      <c r="D62" s="59">
        <f>(D57/'13년'!D57-1)*100</f>
        <v>-1.2956709792464993</v>
      </c>
      <c r="E62" s="59">
        <f>(E57/'13년'!E57-1)*100</f>
        <v>-9.1776169074004201</v>
      </c>
      <c r="F62" s="59">
        <f>(F57/'13년'!F57-1)*100</f>
        <v>-2.752713837103471</v>
      </c>
      <c r="G62" s="59">
        <f>(G57/'13년'!G57-1)*100</f>
        <v>12.809232906477641</v>
      </c>
      <c r="H62" s="59">
        <f>(H57/'13년'!H57-1)*100</f>
        <v>-5.4740608228980303</v>
      </c>
      <c r="I62" s="59">
        <f>(I57/'13년'!I57-1)*100</f>
        <v>-3.8065093464138888</v>
      </c>
      <c r="J62" s="59">
        <f>(J57/'13년'!J57-1)*100</f>
        <v>0.76116298623711831</v>
      </c>
      <c r="K62" s="66">
        <f>(K57/'13년'!K57-1)*100</f>
        <v>-0.92043209253356295</v>
      </c>
      <c r="L62" s="59">
        <f>(L57/'13년'!L57-1)*100</f>
        <v>-0.44157994707534343</v>
      </c>
      <c r="M62" s="59">
        <f>(M57/'13년'!M57-1)*100</f>
        <v>6.5870842161473098</v>
      </c>
      <c r="N62" s="59">
        <f>(N57/'13년'!N57-1)*100</f>
        <v>18.596284064281619</v>
      </c>
      <c r="O62" s="59">
        <f>(O57/'13년'!O57-1)*100</f>
        <v>7.8407123423200664</v>
      </c>
      <c r="P62" s="59">
        <f>(P57/'13년'!P57-1)*100</f>
        <v>12.819618376530496</v>
      </c>
      <c r="Q62" s="59">
        <f>(Q57/'13년'!Q57-1)*100</f>
        <v>22.493128657704318</v>
      </c>
      <c r="R62" s="59">
        <f>(R57/'13년'!R57-1)*100</f>
        <v>22.375970890770414</v>
      </c>
      <c r="S62" s="59">
        <f>(S57/'13년'!S57-1)*100</f>
        <v>19.151570713354495</v>
      </c>
      <c r="T62" s="66">
        <f>(T57/'13년'!T57-1)*100</f>
        <v>13.399058011292153</v>
      </c>
      <c r="U62" s="66">
        <f>(U57/'13년'!U57-1)*100</f>
        <v>6.1888266777049061</v>
      </c>
    </row>
    <row r="63" spans="1:22" ht="20.25" customHeight="1">
      <c r="A63" t="s">
        <v>92</v>
      </c>
      <c r="B63" t="s">
        <v>91</v>
      </c>
      <c r="C63" s="59">
        <f>(C54/'13년'!R54-1)*100</f>
        <v>-3.9230137945814869</v>
      </c>
      <c r="D63" s="59">
        <f>(D54/'14년'!C54-1)*100</f>
        <v>-3.8704693093655096</v>
      </c>
      <c r="E63" s="59">
        <f>(E54/D54-1)*100</f>
        <v>9.5660146699266591</v>
      </c>
      <c r="F63" s="60"/>
      <c r="G63" s="59">
        <f>(G54/E54-1)*100</f>
        <v>4.3091068753551287</v>
      </c>
      <c r="H63" s="59">
        <f t="shared" ref="H63:I66" si="4">(H54/G54-1)*100</f>
        <v>-0.49224491412951377</v>
      </c>
      <c r="I63" s="59">
        <f t="shared" si="4"/>
        <v>-0.92665399277389593</v>
      </c>
      <c r="J63" s="60"/>
      <c r="K63" s="60"/>
      <c r="L63" s="59">
        <f>(L54/I54-1)*100</f>
        <v>1.5556872752114703</v>
      </c>
      <c r="M63" s="59">
        <f t="shared" ref="M63:N66" si="5">(M54/L54-1)*100</f>
        <v>-6.0947802129859063</v>
      </c>
      <c r="N63" s="59">
        <f t="shared" si="5"/>
        <v>-2.4319071271681425</v>
      </c>
      <c r="O63" s="60"/>
      <c r="P63" s="59">
        <f>(P54/N54-1)*100</f>
        <v>6.2391353639180691</v>
      </c>
      <c r="Q63" s="59">
        <f t="shared" ref="Q63:R66" si="6">(Q54/P54-1)*100</f>
        <v>-7.6842945053381513</v>
      </c>
      <c r="R63" s="59">
        <f t="shared" si="6"/>
        <v>2.9680352729414494</v>
      </c>
      <c r="S63" s="60"/>
      <c r="T63" s="60"/>
      <c r="U63" s="60"/>
    </row>
    <row r="64" spans="1:22" ht="20.25" customHeight="1">
      <c r="A64"/>
      <c r="B64" t="s">
        <v>41</v>
      </c>
      <c r="C64" s="59">
        <f>(C55/'13년'!R55-1)*100</f>
        <v>-2.1985537830206847</v>
      </c>
      <c r="D64" s="59">
        <f>(D55/'14년'!C55-1)*100</f>
        <v>-4.1773755872473224</v>
      </c>
      <c r="E64" s="59">
        <f>(E55/D55-1)*100</f>
        <v>7.4408827510494824</v>
      </c>
      <c r="F64" s="60"/>
      <c r="G64" s="59">
        <f>(G55/E55-1)*100</f>
        <v>7.6965502827351484</v>
      </c>
      <c r="H64" s="59">
        <f t="shared" si="4"/>
        <v>-4.8053131216206797</v>
      </c>
      <c r="I64" s="59">
        <f t="shared" si="4"/>
        <v>1.3840046662023209</v>
      </c>
      <c r="J64" s="60"/>
      <c r="K64" s="60"/>
      <c r="L64" s="59">
        <f>(L55/I55-1)*100</f>
        <v>0.98026620790581109</v>
      </c>
      <c r="M64" s="59">
        <f t="shared" si="5"/>
        <v>-9.7456689603292226</v>
      </c>
      <c r="N64" s="59">
        <f t="shared" si="5"/>
        <v>-0.12012085629010683</v>
      </c>
      <c r="O64" s="60"/>
      <c r="P64" s="59">
        <f>(P55/N55-1)*100</f>
        <v>5.7144434967755453</v>
      </c>
      <c r="Q64" s="59">
        <f t="shared" si="6"/>
        <v>0.88051263596578</v>
      </c>
      <c r="R64" s="59">
        <f t="shared" si="6"/>
        <v>-3.7323866676639672</v>
      </c>
      <c r="S64" s="60"/>
      <c r="T64" s="60"/>
      <c r="U64" s="60"/>
    </row>
    <row r="65" spans="1:21" ht="20.25" customHeight="1">
      <c r="A65"/>
      <c r="B65" t="s">
        <v>40</v>
      </c>
      <c r="C65" s="59">
        <f>(C56/'13년'!R56-1)*100</f>
        <v>-2.6022141646839803</v>
      </c>
      <c r="D65" s="59">
        <f>(D56/'14년'!C56-1)*100</f>
        <v>-2.3914042852378303</v>
      </c>
      <c r="E65" s="59">
        <f>(E56/D56-1)*100</f>
        <v>10.173060229392528</v>
      </c>
      <c r="F65" s="60"/>
      <c r="G65" s="59">
        <f>(G56/E56-1)*100</f>
        <v>2.3989539152738493</v>
      </c>
      <c r="H65" s="59">
        <f t="shared" si="4"/>
        <v>-5.1905635047968302</v>
      </c>
      <c r="I65" s="59">
        <f t="shared" si="4"/>
        <v>4.4576638491491405</v>
      </c>
      <c r="J65" s="60"/>
      <c r="K65" s="60"/>
      <c r="L65" s="59">
        <f>(L56/I56-1)*100</f>
        <v>-1.2588233349313138</v>
      </c>
      <c r="M65" s="59">
        <f t="shared" si="5"/>
        <v>-15.210567288616561</v>
      </c>
      <c r="N65" s="59">
        <f t="shared" si="5"/>
        <v>-2.5638747383801341</v>
      </c>
      <c r="O65" s="60"/>
      <c r="P65" s="59">
        <f>(P56/N56-1)*100</f>
        <v>9.0247732914534584</v>
      </c>
      <c r="Q65" s="59">
        <f t="shared" si="6"/>
        <v>0.63939331982676428</v>
      </c>
      <c r="R65" s="59">
        <f t="shared" si="6"/>
        <v>-10.092344630159754</v>
      </c>
      <c r="S65" s="60"/>
      <c r="T65" s="60"/>
      <c r="U65" s="60"/>
    </row>
    <row r="66" spans="1:21" ht="20.25" customHeight="1">
      <c r="A66"/>
      <c r="B66" t="s">
        <v>42</v>
      </c>
      <c r="C66" s="59">
        <f>(C57/'13년'!R57-1)*100</f>
        <v>-1.3942341333706532</v>
      </c>
      <c r="D66" s="59">
        <f>(D57/'14년'!C57-1)*100</f>
        <v>-7.6924441605904175</v>
      </c>
      <c r="E66" s="59">
        <f>(E57/D57-1)*100</f>
        <v>1.7547231458169277</v>
      </c>
      <c r="F66" s="60"/>
      <c r="G66" s="59">
        <f>(G57/E57-1)*100</f>
        <v>19.633952855847681</v>
      </c>
      <c r="H66" s="59">
        <f t="shared" si="4"/>
        <v>-4.0622681128530624</v>
      </c>
      <c r="I66" s="59">
        <f t="shared" si="4"/>
        <v>-4.4745416844946151</v>
      </c>
      <c r="J66" s="60"/>
      <c r="K66" s="60"/>
      <c r="L66" s="59">
        <f>(L57/I57-1)*100</f>
        <v>5.6471480007580066</v>
      </c>
      <c r="M66" s="59">
        <f t="shared" si="5"/>
        <v>0.90012229922544762</v>
      </c>
      <c r="N66" s="59">
        <f t="shared" si="5"/>
        <v>3.880278617256816</v>
      </c>
      <c r="O66" s="60"/>
      <c r="P66" s="59">
        <f>(P57/N57-1)*100</f>
        <v>0.63163135131771853</v>
      </c>
      <c r="Q66" s="59">
        <f t="shared" si="6"/>
        <v>1.2816152371529332</v>
      </c>
      <c r="R66" s="59">
        <f t="shared" si="6"/>
        <v>6.7803336742325859</v>
      </c>
      <c r="S66" s="60"/>
      <c r="T66" s="60"/>
      <c r="U66" s="60"/>
    </row>
    <row r="67" spans="1:21" ht="20.25" customHeight="1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9" spans="1:21" ht="20.25" customHeight="1">
      <c r="J69" s="58"/>
      <c r="O69" s="58"/>
      <c r="S69" s="58"/>
    </row>
    <row r="70" spans="1:21" ht="20.25" customHeight="1">
      <c r="J70" s="58"/>
      <c r="O70" s="58"/>
      <c r="S70" s="58"/>
    </row>
    <row r="71" spans="1:21" ht="20.25" customHeight="1">
      <c r="J71" s="58"/>
      <c r="O71" s="58"/>
      <c r="S71" s="58"/>
    </row>
    <row r="72" spans="1:21" ht="20.25" customHeight="1">
      <c r="J72" s="58"/>
      <c r="O72" s="58"/>
      <c r="S72" s="58"/>
    </row>
  </sheetData>
  <mergeCells count="1">
    <mergeCell ref="A2:U2"/>
  </mergeCells>
  <phoneticPr fontId="8" type="noConversion"/>
  <pageMargins left="0.15748031496062992" right="0.31496062992125984" top="0.63" bottom="0.48" header="0.47" footer="0.6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9"/>
  <sheetViews>
    <sheetView zoomScale="80" zoomScaleNormal="8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V4" sqref="V4"/>
    </sheetView>
  </sheetViews>
  <sheetFormatPr defaultRowHeight="20.25" customHeight="1"/>
  <cols>
    <col min="1" max="1" width="10.109375" style="6" customWidth="1"/>
    <col min="2" max="2" width="7.6640625" style="6" bestFit="1" customWidth="1"/>
    <col min="3" max="5" width="8.44140625" style="6" customWidth="1"/>
    <col min="6" max="6" width="10.6640625" style="6" customWidth="1"/>
    <col min="7" max="9" width="8.44140625" style="6" customWidth="1"/>
    <col min="10" max="11" width="10.6640625" style="6" customWidth="1"/>
    <col min="12" max="14" width="8.44140625" style="6" customWidth="1"/>
    <col min="15" max="15" width="9.21875" style="6" customWidth="1"/>
    <col min="16" max="18" width="9" style="6" customWidth="1"/>
    <col min="19" max="21" width="9.77734375" style="6" customWidth="1"/>
    <col min="22" max="16384" width="8.88671875" style="6"/>
  </cols>
  <sheetData>
    <row r="1" spans="1:21" ht="14.25" customHeight="1">
      <c r="F1" s="55"/>
      <c r="J1" s="55"/>
      <c r="K1" s="55"/>
      <c r="O1" s="55"/>
      <c r="S1" s="55"/>
      <c r="T1" s="55"/>
      <c r="U1" s="55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55"/>
      <c r="J3" s="55"/>
      <c r="K3" s="55"/>
      <c r="O3" s="55"/>
      <c r="S3" s="55"/>
      <c r="U3" s="67" t="s">
        <v>25</v>
      </c>
    </row>
    <row r="4" spans="1:21" ht="30.75" customHeight="1" thickBot="1">
      <c r="A4" s="3" t="s">
        <v>1</v>
      </c>
      <c r="B4" s="4" t="s">
        <v>2</v>
      </c>
      <c r="C4" s="5" t="s">
        <v>135</v>
      </c>
      <c r="D4" s="5" t="s">
        <v>136</v>
      </c>
      <c r="E4" s="5" t="s">
        <v>133</v>
      </c>
      <c r="F4" s="20" t="s">
        <v>3</v>
      </c>
      <c r="G4" s="5" t="s">
        <v>134</v>
      </c>
      <c r="H4" s="5" t="s">
        <v>137</v>
      </c>
      <c r="I4" s="5" t="s">
        <v>138</v>
      </c>
      <c r="J4" s="20" t="s">
        <v>4</v>
      </c>
      <c r="K4" s="20" t="s">
        <v>5</v>
      </c>
      <c r="L4" s="5" t="s">
        <v>139</v>
      </c>
      <c r="M4" s="5" t="s">
        <v>140</v>
      </c>
      <c r="N4" s="5" t="s">
        <v>141</v>
      </c>
      <c r="O4" s="20" t="s">
        <v>6</v>
      </c>
      <c r="P4" s="5" t="s">
        <v>142</v>
      </c>
      <c r="Q4" s="5" t="s">
        <v>143</v>
      </c>
      <c r="R4" s="5" t="s">
        <v>144</v>
      </c>
      <c r="S4" s="20" t="s">
        <v>7</v>
      </c>
      <c r="T4" s="20" t="s">
        <v>8</v>
      </c>
      <c r="U4" s="20" t="s">
        <v>145</v>
      </c>
    </row>
    <row r="5" spans="1:21" ht="27" customHeight="1" thickTop="1">
      <c r="A5" s="7" t="s">
        <v>17</v>
      </c>
      <c r="B5" s="14" t="s">
        <v>9</v>
      </c>
      <c r="C5" s="8">
        <v>44256</v>
      </c>
      <c r="D5" s="8">
        <v>38560</v>
      </c>
      <c r="E5" s="8">
        <v>50545</v>
      </c>
      <c r="F5" s="21">
        <f>SUM(C5:E5)</f>
        <v>133361</v>
      </c>
      <c r="G5" s="8">
        <v>51331</v>
      </c>
      <c r="H5" s="8">
        <v>50988</v>
      </c>
      <c r="I5" s="8">
        <v>47145</v>
      </c>
      <c r="J5" s="21">
        <f>SUM(G5:I5)</f>
        <v>149464</v>
      </c>
      <c r="K5" s="21">
        <f>SUM(J5,F5)</f>
        <v>282825</v>
      </c>
      <c r="L5" s="8">
        <v>47381</v>
      </c>
      <c r="M5" s="8">
        <v>34265</v>
      </c>
      <c r="N5" s="8">
        <v>42723</v>
      </c>
      <c r="O5" s="21">
        <f>SUM(L5:N5)</f>
        <v>124369</v>
      </c>
      <c r="P5" s="8">
        <v>43770</v>
      </c>
      <c r="Q5" s="8">
        <v>43374</v>
      </c>
      <c r="R5" s="8">
        <v>42394</v>
      </c>
      <c r="S5" s="21">
        <f>SUM(P5:R5)</f>
        <v>129538</v>
      </c>
      <c r="T5" s="47">
        <f>SUM(S5,O5)</f>
        <v>253907</v>
      </c>
      <c r="U5" s="47">
        <f>SUM(T5,K5)</f>
        <v>536732</v>
      </c>
    </row>
    <row r="6" spans="1:21" ht="27" customHeight="1">
      <c r="A6" s="9"/>
      <c r="B6" s="24" t="s">
        <v>10</v>
      </c>
      <c r="C6" s="25">
        <v>28220</v>
      </c>
      <c r="D6" s="25">
        <v>25232</v>
      </c>
      <c r="E6" s="25">
        <v>31900</v>
      </c>
      <c r="F6" s="36">
        <f>SUM(C6:E6)</f>
        <v>85352</v>
      </c>
      <c r="G6" s="25">
        <v>32380</v>
      </c>
      <c r="H6" s="25">
        <v>30437</v>
      </c>
      <c r="I6" s="25">
        <v>29969</v>
      </c>
      <c r="J6" s="51">
        <f>SUM(G6:I6)</f>
        <v>92786</v>
      </c>
      <c r="K6" s="36">
        <f>SUM(K7:K8)</f>
        <v>178138</v>
      </c>
      <c r="L6" s="25">
        <v>31169</v>
      </c>
      <c r="M6" s="25">
        <v>27988</v>
      </c>
      <c r="N6" s="25">
        <v>26678</v>
      </c>
      <c r="O6" s="51">
        <f>SUM(L6:N6)</f>
        <v>85835</v>
      </c>
      <c r="P6" s="25">
        <v>28902</v>
      </c>
      <c r="Q6" s="25">
        <v>28150</v>
      </c>
      <c r="R6" s="25">
        <v>27546</v>
      </c>
      <c r="S6" s="51">
        <f>SUM(P6:R6)</f>
        <v>84598</v>
      </c>
      <c r="T6" s="53">
        <f>SUM(S6,O6)</f>
        <v>170433</v>
      </c>
      <c r="U6" s="53">
        <f>SUM(T6,K6)</f>
        <v>348571</v>
      </c>
    </row>
    <row r="7" spans="1:21" ht="27" customHeight="1">
      <c r="A7" s="9"/>
      <c r="B7" s="15" t="s">
        <v>15</v>
      </c>
      <c r="C7" s="8">
        <v>24984</v>
      </c>
      <c r="D7" s="8">
        <v>22140</v>
      </c>
      <c r="E7" s="8">
        <v>28111</v>
      </c>
      <c r="F7" s="21">
        <f>SUM(C7:E7)</f>
        <v>75235</v>
      </c>
      <c r="G7" s="8">
        <v>29189</v>
      </c>
      <c r="H7" s="8">
        <v>27317</v>
      </c>
      <c r="I7" s="8">
        <v>26584</v>
      </c>
      <c r="J7" s="21">
        <f>SUM(G7:I7)</f>
        <v>83090</v>
      </c>
      <c r="K7" s="21">
        <f>SUM(F7+J7)</f>
        <v>158325</v>
      </c>
      <c r="L7" s="8">
        <v>27438</v>
      </c>
      <c r="M7" s="8">
        <v>23694</v>
      </c>
      <c r="N7" s="8">
        <v>23087</v>
      </c>
      <c r="O7" s="21">
        <f>SUM(L7:N7)</f>
        <v>74219</v>
      </c>
      <c r="P7" s="8">
        <v>25835</v>
      </c>
      <c r="Q7" s="8">
        <v>24538</v>
      </c>
      <c r="R7" s="8">
        <v>24827</v>
      </c>
      <c r="S7" s="21">
        <f>SUM(P7:R7)</f>
        <v>75200</v>
      </c>
      <c r="T7" s="39">
        <f>SUM(S7,O7)</f>
        <v>149419</v>
      </c>
      <c r="U7" s="39">
        <f>SUM(T7,K7)</f>
        <v>307744</v>
      </c>
    </row>
    <row r="8" spans="1:21" ht="27" customHeight="1">
      <c r="A8" s="9"/>
      <c r="B8" s="15" t="s">
        <v>16</v>
      </c>
      <c r="C8" s="8">
        <v>3236</v>
      </c>
      <c r="D8" s="8">
        <v>3092</v>
      </c>
      <c r="E8" s="8">
        <v>3789</v>
      </c>
      <c r="F8" s="21">
        <f>SUM(C8:E8)</f>
        <v>10117</v>
      </c>
      <c r="G8" s="8">
        <v>3191</v>
      </c>
      <c r="H8" s="8">
        <v>3120</v>
      </c>
      <c r="I8" s="8">
        <v>3385</v>
      </c>
      <c r="J8" s="21">
        <f>SUM(G8:I8)</f>
        <v>9696</v>
      </c>
      <c r="K8" s="21">
        <f>SUM(F8+J8)</f>
        <v>19813</v>
      </c>
      <c r="L8" s="8">
        <v>3731</v>
      </c>
      <c r="M8" s="8">
        <v>4294</v>
      </c>
      <c r="N8" s="8">
        <v>3591</v>
      </c>
      <c r="O8" s="21">
        <f>SUM(L8:N8)</f>
        <v>11616</v>
      </c>
      <c r="P8" s="8">
        <v>3067</v>
      </c>
      <c r="Q8" s="8">
        <v>3612</v>
      </c>
      <c r="R8" s="8">
        <v>2719</v>
      </c>
      <c r="S8" s="21">
        <f>SUM(P8:R8)</f>
        <v>9398</v>
      </c>
      <c r="T8" s="21">
        <f>SUM(S8,O8)</f>
        <v>21014</v>
      </c>
      <c r="U8" s="21">
        <f>SUM(T8,K8)</f>
        <v>40827</v>
      </c>
    </row>
    <row r="9" spans="1:21" ht="27" customHeight="1" thickBot="1">
      <c r="A9" s="69"/>
      <c r="B9" s="70" t="s">
        <v>11</v>
      </c>
      <c r="C9" s="71">
        <v>8788</v>
      </c>
      <c r="D9" s="71">
        <v>8721</v>
      </c>
      <c r="E9" s="71">
        <v>9347</v>
      </c>
      <c r="F9" s="72">
        <f>E9</f>
        <v>9347</v>
      </c>
      <c r="G9" s="71">
        <v>10768</v>
      </c>
      <c r="H9" s="71">
        <v>14030</v>
      </c>
      <c r="I9" s="71">
        <v>14638</v>
      </c>
      <c r="J9" s="68">
        <f>I9</f>
        <v>14638</v>
      </c>
      <c r="K9" s="68">
        <f>J9</f>
        <v>14638</v>
      </c>
      <c r="L9" s="71">
        <v>15578</v>
      </c>
      <c r="M9" s="71">
        <v>9661</v>
      </c>
      <c r="N9" s="71">
        <v>9786</v>
      </c>
      <c r="O9" s="68">
        <f>N9</f>
        <v>9786</v>
      </c>
      <c r="P9" s="71">
        <v>7967</v>
      </c>
      <c r="Q9" s="71">
        <v>7604</v>
      </c>
      <c r="R9" s="71">
        <v>6950</v>
      </c>
      <c r="S9" s="68">
        <f>R9</f>
        <v>6950</v>
      </c>
      <c r="T9" s="68">
        <f>S9</f>
        <v>6950</v>
      </c>
      <c r="U9" s="72">
        <f>T9</f>
        <v>6950</v>
      </c>
    </row>
    <row r="10" spans="1:21" ht="27" customHeight="1" thickTop="1">
      <c r="A10" s="7" t="s">
        <v>19</v>
      </c>
      <c r="B10" s="14" t="s">
        <v>9</v>
      </c>
      <c r="C10" s="8">
        <v>17586</v>
      </c>
      <c r="D10" s="8">
        <v>16635</v>
      </c>
      <c r="E10" s="8">
        <v>20197</v>
      </c>
      <c r="F10" s="21">
        <f>SUM(C10:E10)</f>
        <v>54418</v>
      </c>
      <c r="G10" s="8">
        <v>19723</v>
      </c>
      <c r="H10" s="8">
        <v>19062</v>
      </c>
      <c r="I10" s="8">
        <v>17632</v>
      </c>
      <c r="J10" s="21">
        <f>SUM(G10:I10)</f>
        <v>56417</v>
      </c>
      <c r="K10" s="21">
        <f>SUM(J10,F10)</f>
        <v>110835</v>
      </c>
      <c r="L10" s="8">
        <v>18571</v>
      </c>
      <c r="M10" s="8">
        <v>14910</v>
      </c>
      <c r="N10" s="8">
        <v>18195</v>
      </c>
      <c r="O10" s="21">
        <f>SUM(L10:N10)</f>
        <v>51676</v>
      </c>
      <c r="P10" s="8">
        <v>18659</v>
      </c>
      <c r="Q10" s="8">
        <v>16434</v>
      </c>
      <c r="R10" s="8">
        <v>14790</v>
      </c>
      <c r="S10" s="21">
        <f>SUM(P10:R10)</f>
        <v>49883</v>
      </c>
      <c r="T10" s="21">
        <f>SUM(S10,O10)</f>
        <v>101559</v>
      </c>
      <c r="U10" s="21">
        <f>SUM(T10,K10)</f>
        <v>212394</v>
      </c>
    </row>
    <row r="11" spans="1:21" ht="27" customHeight="1">
      <c r="A11" s="9"/>
      <c r="B11" s="24" t="s">
        <v>10</v>
      </c>
      <c r="C11" s="25">
        <v>15027</v>
      </c>
      <c r="D11" s="25">
        <v>14643</v>
      </c>
      <c r="E11" s="25">
        <v>16566</v>
      </c>
      <c r="F11" s="36">
        <f>SUM(C11:E11)</f>
        <v>46236</v>
      </c>
      <c r="G11" s="25">
        <v>16123</v>
      </c>
      <c r="H11" s="25">
        <v>15442</v>
      </c>
      <c r="I11" s="25">
        <v>14349</v>
      </c>
      <c r="J11" s="53">
        <f>SUM(G11:I11)</f>
        <v>45914</v>
      </c>
      <c r="K11" s="36">
        <f>SUM(K12:K13)</f>
        <v>92150</v>
      </c>
      <c r="L11" s="25">
        <v>14816</v>
      </c>
      <c r="M11" s="25">
        <v>13025</v>
      </c>
      <c r="N11" s="25">
        <v>14166</v>
      </c>
      <c r="O11" s="53">
        <f>SUM(L11:N11)</f>
        <v>42007</v>
      </c>
      <c r="P11" s="25">
        <v>14036</v>
      </c>
      <c r="Q11" s="25">
        <v>13526</v>
      </c>
      <c r="R11" s="25">
        <v>12478</v>
      </c>
      <c r="S11" s="36">
        <f>SUM(S12:S13)</f>
        <v>40040</v>
      </c>
      <c r="T11" s="53">
        <f>SUM(S11,O11)</f>
        <v>82047</v>
      </c>
      <c r="U11" s="53">
        <f>SUM(T11,K11)</f>
        <v>174197</v>
      </c>
    </row>
    <row r="12" spans="1:21" ht="27" customHeight="1">
      <c r="A12" s="9"/>
      <c r="B12" s="15" t="s">
        <v>15</v>
      </c>
      <c r="C12" s="8">
        <v>9242</v>
      </c>
      <c r="D12" s="8">
        <v>9510</v>
      </c>
      <c r="E12" s="8">
        <v>10337</v>
      </c>
      <c r="F12" s="21">
        <f>SUM(C12:E12)</f>
        <v>29089</v>
      </c>
      <c r="G12" s="8">
        <v>9955</v>
      </c>
      <c r="H12" s="8">
        <v>9428</v>
      </c>
      <c r="I12" s="8">
        <v>8752</v>
      </c>
      <c r="J12" s="39">
        <f>SUM(G12:I12)</f>
        <v>28135</v>
      </c>
      <c r="K12" s="21">
        <f>SUM(F12+J12)</f>
        <v>57224</v>
      </c>
      <c r="L12" s="8">
        <v>9270</v>
      </c>
      <c r="M12" s="8">
        <v>8034</v>
      </c>
      <c r="N12" s="8">
        <v>8833</v>
      </c>
      <c r="O12" s="39">
        <f>SUM(L12:N12)</f>
        <v>26137</v>
      </c>
      <c r="P12" s="8">
        <v>8905</v>
      </c>
      <c r="Q12" s="8">
        <v>8775</v>
      </c>
      <c r="R12" s="8">
        <v>8614</v>
      </c>
      <c r="S12" s="21">
        <f>SUM(P12:R12)</f>
        <v>26294</v>
      </c>
      <c r="T12" s="39">
        <f>SUM(S12,O12)</f>
        <v>52431</v>
      </c>
      <c r="U12" s="39">
        <f>SUM(T12,K12)</f>
        <v>109655</v>
      </c>
    </row>
    <row r="13" spans="1:21" ht="27" customHeight="1">
      <c r="A13" s="9"/>
      <c r="B13" s="15" t="s">
        <v>16</v>
      </c>
      <c r="C13" s="8">
        <v>5785</v>
      </c>
      <c r="D13" s="8">
        <v>5133</v>
      </c>
      <c r="E13" s="8">
        <v>6229</v>
      </c>
      <c r="F13" s="21">
        <f>SUM(C13:E13)</f>
        <v>17147</v>
      </c>
      <c r="G13" s="8">
        <v>6168</v>
      </c>
      <c r="H13" s="8">
        <v>6014</v>
      </c>
      <c r="I13" s="8">
        <v>5597</v>
      </c>
      <c r="J13" s="39">
        <f>SUM(G13:I13)</f>
        <v>17779</v>
      </c>
      <c r="K13" s="21">
        <f>SUM(F13+J13)</f>
        <v>34926</v>
      </c>
      <c r="L13" s="8">
        <v>5546</v>
      </c>
      <c r="M13" s="8">
        <v>4991</v>
      </c>
      <c r="N13" s="8">
        <v>5333</v>
      </c>
      <c r="O13" s="21">
        <f>SUM(L13:N13)</f>
        <v>15870</v>
      </c>
      <c r="P13" s="8">
        <v>5131</v>
      </c>
      <c r="Q13" s="8">
        <v>4751</v>
      </c>
      <c r="R13" s="8">
        <v>3864</v>
      </c>
      <c r="S13" s="21">
        <f>SUM(P13:R13)</f>
        <v>13746</v>
      </c>
      <c r="T13" s="21">
        <f>SUM(S13,O13)</f>
        <v>29616</v>
      </c>
      <c r="U13" s="21">
        <f>SUM(T13,K13)</f>
        <v>64542</v>
      </c>
    </row>
    <row r="14" spans="1:21" ht="27" customHeight="1" thickBot="1">
      <c r="A14" s="69"/>
      <c r="B14" s="70" t="s">
        <v>11</v>
      </c>
      <c r="C14" s="71">
        <v>8116</v>
      </c>
      <c r="D14" s="71">
        <v>7748</v>
      </c>
      <c r="E14" s="71">
        <v>7769</v>
      </c>
      <c r="F14" s="72">
        <f>E14</f>
        <v>7769</v>
      </c>
      <c r="G14" s="71">
        <v>8217</v>
      </c>
      <c r="H14" s="71">
        <v>8710</v>
      </c>
      <c r="I14" s="71">
        <v>8780</v>
      </c>
      <c r="J14" s="68">
        <f>I14</f>
        <v>8780</v>
      </c>
      <c r="K14" s="72">
        <f>SUM(F14+J14)</f>
        <v>16549</v>
      </c>
      <c r="L14" s="71">
        <v>9026</v>
      </c>
      <c r="M14" s="71">
        <v>8575</v>
      </c>
      <c r="N14" s="71">
        <v>8095</v>
      </c>
      <c r="O14" s="68">
        <f>N14</f>
        <v>8095</v>
      </c>
      <c r="P14" s="71">
        <v>9107</v>
      </c>
      <c r="Q14" s="71">
        <v>8745</v>
      </c>
      <c r="R14" s="71">
        <v>7848</v>
      </c>
      <c r="S14" s="68">
        <f>R14</f>
        <v>7848</v>
      </c>
      <c r="T14" s="68">
        <f>S14</f>
        <v>7848</v>
      </c>
      <c r="U14" s="72">
        <f>T14</f>
        <v>7848</v>
      </c>
    </row>
    <row r="15" spans="1:21" ht="27" customHeight="1" thickTop="1">
      <c r="A15" s="7" t="s">
        <v>18</v>
      </c>
      <c r="B15" s="14" t="s">
        <v>9</v>
      </c>
      <c r="C15" s="8">
        <v>10329</v>
      </c>
      <c r="D15" s="8">
        <v>8309</v>
      </c>
      <c r="E15" s="8">
        <v>11738</v>
      </c>
      <c r="F15" s="21">
        <f>SUM(C15:E15)</f>
        <v>30376</v>
      </c>
      <c r="G15" s="73">
        <v>11125</v>
      </c>
      <c r="H15" s="73">
        <v>11152</v>
      </c>
      <c r="I15" s="8">
        <v>10608</v>
      </c>
      <c r="J15" s="21">
        <f>SUM(G15:I15)</f>
        <v>32885</v>
      </c>
      <c r="K15" s="21">
        <f>SUM(J15,F15)</f>
        <v>63261</v>
      </c>
      <c r="L15" s="8">
        <v>10039</v>
      </c>
      <c r="M15" s="8">
        <v>8474</v>
      </c>
      <c r="N15" s="8">
        <v>9336</v>
      </c>
      <c r="O15" s="21">
        <f>SUM(L15:N15)</f>
        <v>27849</v>
      </c>
      <c r="P15" s="8">
        <v>10514</v>
      </c>
      <c r="Q15" s="8">
        <v>10191</v>
      </c>
      <c r="R15" s="8">
        <v>9755</v>
      </c>
      <c r="S15" s="21">
        <f>SUM(P15:R15)</f>
        <v>30460</v>
      </c>
      <c r="T15" s="21">
        <f>SUM(S15,O15)</f>
        <v>58309</v>
      </c>
      <c r="U15" s="21">
        <f>SUM(T15,K15)</f>
        <v>121570</v>
      </c>
    </row>
    <row r="16" spans="1:21" ht="27" customHeight="1">
      <c r="A16" s="9"/>
      <c r="B16" s="24" t="s">
        <v>10</v>
      </c>
      <c r="C16" s="25">
        <v>9907</v>
      </c>
      <c r="D16" s="25">
        <v>9068</v>
      </c>
      <c r="E16" s="25">
        <v>12613</v>
      </c>
      <c r="F16" s="36">
        <f>SUM(C16:E16)</f>
        <v>31588</v>
      </c>
      <c r="G16" s="25">
        <v>10793</v>
      </c>
      <c r="H16" s="25">
        <v>11866</v>
      </c>
      <c r="I16" s="25">
        <v>9422</v>
      </c>
      <c r="J16" s="51">
        <f>SUM(G16:I16)</f>
        <v>32081</v>
      </c>
      <c r="K16" s="36">
        <f>SUM(K17:K18)</f>
        <v>63669</v>
      </c>
      <c r="L16" s="25">
        <v>10250</v>
      </c>
      <c r="M16" s="25">
        <v>9039</v>
      </c>
      <c r="N16" s="25">
        <v>10239</v>
      </c>
      <c r="O16" s="51">
        <f>SUM(L16:N16)</f>
        <v>29528</v>
      </c>
      <c r="P16" s="25">
        <v>9458</v>
      </c>
      <c r="Q16" s="25">
        <v>9841</v>
      </c>
      <c r="R16" s="25">
        <v>10457</v>
      </c>
      <c r="S16" s="36">
        <f>SUM(S17:S18)</f>
        <v>29756</v>
      </c>
      <c r="T16" s="51">
        <f>SUM(S16,O16)</f>
        <v>59284</v>
      </c>
      <c r="U16" s="51">
        <f>SUM(T16,K16)</f>
        <v>122953</v>
      </c>
    </row>
    <row r="17" spans="1:21" ht="27" customHeight="1">
      <c r="A17" s="9"/>
      <c r="B17" s="15" t="s">
        <v>15</v>
      </c>
      <c r="C17" s="8">
        <v>5025</v>
      </c>
      <c r="D17" s="8">
        <v>4576</v>
      </c>
      <c r="E17" s="8">
        <v>6787</v>
      </c>
      <c r="F17" s="21">
        <f>SUM(C17:E17)</f>
        <v>16388</v>
      </c>
      <c r="G17" s="8">
        <v>5336</v>
      </c>
      <c r="H17" s="8">
        <v>6639</v>
      </c>
      <c r="I17" s="8">
        <v>4653</v>
      </c>
      <c r="J17" s="21">
        <f>SUM(G17:I17)</f>
        <v>16628</v>
      </c>
      <c r="K17" s="21">
        <f>SUM(F17+J17)</f>
        <v>33016</v>
      </c>
      <c r="L17" s="8">
        <v>5812</v>
      </c>
      <c r="M17" s="8">
        <v>5279</v>
      </c>
      <c r="N17" s="8">
        <v>6101</v>
      </c>
      <c r="O17" s="21">
        <f>SUM(L17:N17)</f>
        <v>17192</v>
      </c>
      <c r="P17" s="8">
        <v>5335</v>
      </c>
      <c r="Q17" s="8">
        <v>5088</v>
      </c>
      <c r="R17" s="8">
        <v>5709</v>
      </c>
      <c r="S17" s="21">
        <f>SUM(P17:R17)</f>
        <v>16132</v>
      </c>
      <c r="T17" s="21">
        <f>SUM(S17,O17)</f>
        <v>33324</v>
      </c>
      <c r="U17" s="21">
        <f>SUM(T17,K17)</f>
        <v>66340</v>
      </c>
    </row>
    <row r="18" spans="1:21" ht="27" customHeight="1">
      <c r="A18" s="9"/>
      <c r="B18" s="15" t="s">
        <v>16</v>
      </c>
      <c r="C18" s="8">
        <v>4882</v>
      </c>
      <c r="D18" s="8">
        <v>4492</v>
      </c>
      <c r="E18" s="8">
        <v>5826</v>
      </c>
      <c r="F18" s="21">
        <f>SUM(C18:E18)</f>
        <v>15200</v>
      </c>
      <c r="G18" s="8">
        <v>5457</v>
      </c>
      <c r="H18" s="8">
        <v>5227</v>
      </c>
      <c r="I18" s="8">
        <v>4769</v>
      </c>
      <c r="J18" s="21">
        <f>SUM(G18:I18)</f>
        <v>15453</v>
      </c>
      <c r="K18" s="21">
        <f>SUM(F18+J18)</f>
        <v>30653</v>
      </c>
      <c r="L18" s="8">
        <v>4438</v>
      </c>
      <c r="M18" s="8">
        <v>3760</v>
      </c>
      <c r="N18" s="8">
        <v>4138</v>
      </c>
      <c r="O18" s="21">
        <f>SUM(L18:N18)</f>
        <v>12336</v>
      </c>
      <c r="P18" s="8">
        <v>4123</v>
      </c>
      <c r="Q18" s="8">
        <v>4753</v>
      </c>
      <c r="R18" s="8">
        <v>4748</v>
      </c>
      <c r="S18" s="21">
        <f>SUM(P18:R18)</f>
        <v>13624</v>
      </c>
      <c r="T18" s="21">
        <f>SUM(S18,O18)</f>
        <v>25960</v>
      </c>
      <c r="U18" s="21">
        <f>SUM(T18,K18)</f>
        <v>56613</v>
      </c>
    </row>
    <row r="19" spans="1:21" ht="27" customHeight="1" thickBot="1">
      <c r="A19" s="69"/>
      <c r="B19" s="70" t="s">
        <v>11</v>
      </c>
      <c r="C19" s="71">
        <v>8230</v>
      </c>
      <c r="D19" s="71">
        <v>7536</v>
      </c>
      <c r="E19" s="71">
        <v>6781</v>
      </c>
      <c r="F19" s="72">
        <f>E19</f>
        <v>6781</v>
      </c>
      <c r="G19" s="71">
        <v>7080</v>
      </c>
      <c r="H19" s="71">
        <v>6326</v>
      </c>
      <c r="I19" s="71">
        <v>7467</v>
      </c>
      <c r="J19" s="68">
        <f>I19</f>
        <v>7467</v>
      </c>
      <c r="K19" s="72">
        <f>SUM(F19+J19)</f>
        <v>14248</v>
      </c>
      <c r="L19" s="71">
        <v>7237</v>
      </c>
      <c r="M19" s="71">
        <v>6751</v>
      </c>
      <c r="N19" s="71">
        <v>5816</v>
      </c>
      <c r="O19" s="68">
        <f>N19</f>
        <v>5816</v>
      </c>
      <c r="P19" s="71">
        <v>6867</v>
      </c>
      <c r="Q19" s="71">
        <v>7180</v>
      </c>
      <c r="R19" s="71">
        <v>6627</v>
      </c>
      <c r="S19" s="68">
        <f>R19</f>
        <v>6627</v>
      </c>
      <c r="T19" s="68">
        <f>S19</f>
        <v>6627</v>
      </c>
      <c r="U19" s="72">
        <f>T19</f>
        <v>6627</v>
      </c>
    </row>
    <row r="20" spans="1:21" ht="27" customHeight="1" thickTop="1">
      <c r="A20" s="7" t="s">
        <v>12</v>
      </c>
      <c r="B20" s="14" t="s">
        <v>9</v>
      </c>
      <c r="C20" s="8">
        <v>22003</v>
      </c>
      <c r="D20" s="8">
        <v>19243</v>
      </c>
      <c r="E20" s="8">
        <v>22048</v>
      </c>
      <c r="F20" s="21">
        <f>SUM(C20:E20)</f>
        <v>63294</v>
      </c>
      <c r="G20" s="8">
        <v>20511</v>
      </c>
      <c r="H20" s="8">
        <v>20709</v>
      </c>
      <c r="I20" s="8">
        <v>22269</v>
      </c>
      <c r="J20" s="21">
        <f>SUM(G20:I20)</f>
        <v>63489</v>
      </c>
      <c r="K20" s="39">
        <f>SUM(J20,F20)</f>
        <v>126783</v>
      </c>
      <c r="L20" s="8">
        <v>22323</v>
      </c>
      <c r="M20" s="8">
        <v>19458</v>
      </c>
      <c r="N20" s="8">
        <v>21223</v>
      </c>
      <c r="O20" s="21">
        <f>SUM(L20:N20)</f>
        <v>63004</v>
      </c>
      <c r="P20" s="8">
        <v>21940</v>
      </c>
      <c r="Q20" s="8">
        <v>20774</v>
      </c>
      <c r="R20" s="8">
        <v>20892</v>
      </c>
      <c r="S20" s="21">
        <f>SUM(P20:R20)</f>
        <v>63606</v>
      </c>
      <c r="T20" s="21">
        <f>SUM(S20,O20)</f>
        <v>126610</v>
      </c>
      <c r="U20" s="21">
        <f>SUM(T20,K20)</f>
        <v>253393</v>
      </c>
    </row>
    <row r="21" spans="1:21" ht="27" customHeight="1">
      <c r="A21" s="7"/>
      <c r="B21" s="24" t="s">
        <v>10</v>
      </c>
      <c r="C21" s="25">
        <v>21547</v>
      </c>
      <c r="D21" s="25">
        <v>20002</v>
      </c>
      <c r="E21" s="25">
        <v>21832</v>
      </c>
      <c r="F21" s="36">
        <f>SUM(C21:E21)</f>
        <v>63381</v>
      </c>
      <c r="G21" s="25">
        <v>21260</v>
      </c>
      <c r="H21" s="25">
        <v>20855</v>
      </c>
      <c r="I21" s="25">
        <v>22212</v>
      </c>
      <c r="J21" s="51">
        <f>SUM(G21:I21)</f>
        <v>64327</v>
      </c>
      <c r="K21" s="53">
        <f>SUM(J21,F21)</f>
        <v>127708</v>
      </c>
      <c r="L21" s="25">
        <v>21618</v>
      </c>
      <c r="M21" s="25">
        <v>19770</v>
      </c>
      <c r="N21" s="25">
        <v>21310</v>
      </c>
      <c r="O21" s="51">
        <f>SUM(L21:N21)</f>
        <v>62698</v>
      </c>
      <c r="P21" s="25">
        <v>21176</v>
      </c>
      <c r="Q21" s="25">
        <v>20258</v>
      </c>
      <c r="R21" s="25">
        <v>20570</v>
      </c>
      <c r="S21" s="36">
        <f>SUM(S22:S23)</f>
        <v>62004</v>
      </c>
      <c r="T21" s="51">
        <f>SUM(S21,O21)</f>
        <v>124702</v>
      </c>
      <c r="U21" s="51">
        <f>SUM(T21,K21)</f>
        <v>252410</v>
      </c>
    </row>
    <row r="22" spans="1:21" ht="27" customHeight="1">
      <c r="A22" s="9"/>
      <c r="B22" s="15" t="s">
        <v>15</v>
      </c>
      <c r="C22" s="8">
        <v>15741</v>
      </c>
      <c r="D22" s="8">
        <v>14421</v>
      </c>
      <c r="E22" s="8">
        <v>16100</v>
      </c>
      <c r="F22" s="21">
        <f>SUM(C22:E22)</f>
        <v>46262</v>
      </c>
      <c r="G22" s="8">
        <v>15868</v>
      </c>
      <c r="H22" s="8">
        <v>16103</v>
      </c>
      <c r="I22" s="8">
        <v>17073</v>
      </c>
      <c r="J22" s="21">
        <f>SUM(G22:I22)</f>
        <v>49044</v>
      </c>
      <c r="K22" s="21">
        <f>SUM(F22+J22)</f>
        <v>95306</v>
      </c>
      <c r="L22" s="8">
        <v>15998</v>
      </c>
      <c r="M22" s="8">
        <v>14164</v>
      </c>
      <c r="N22" s="8">
        <v>15837</v>
      </c>
      <c r="O22" s="21">
        <f>SUM(L22:N22)</f>
        <v>45999</v>
      </c>
      <c r="P22" s="8">
        <v>15771</v>
      </c>
      <c r="Q22" s="8">
        <v>15157</v>
      </c>
      <c r="R22" s="8">
        <v>15934</v>
      </c>
      <c r="S22" s="21">
        <f>SUM(P22:R22)</f>
        <v>46862</v>
      </c>
      <c r="T22" s="21">
        <f>SUM(S22,O22)</f>
        <v>92861</v>
      </c>
      <c r="U22" s="21">
        <f>SUM(T22,K22)</f>
        <v>188167</v>
      </c>
    </row>
    <row r="23" spans="1:21" ht="27" customHeight="1">
      <c r="A23" s="9"/>
      <c r="B23" s="15" t="s">
        <v>16</v>
      </c>
      <c r="C23" s="8">
        <v>5806</v>
      </c>
      <c r="D23" s="8">
        <v>5581</v>
      </c>
      <c r="E23" s="8">
        <v>5732</v>
      </c>
      <c r="F23" s="21">
        <f>SUM(C23:E23)</f>
        <v>17119</v>
      </c>
      <c r="G23" s="8">
        <v>5392</v>
      </c>
      <c r="H23" s="8">
        <v>4752</v>
      </c>
      <c r="I23" s="8">
        <v>5139</v>
      </c>
      <c r="J23" s="21">
        <f>SUM(G23:I23)</f>
        <v>15283</v>
      </c>
      <c r="K23" s="21">
        <f>SUM(F23+J23)</f>
        <v>32402</v>
      </c>
      <c r="L23" s="8">
        <v>5620</v>
      </c>
      <c r="M23" s="8">
        <v>5606</v>
      </c>
      <c r="N23" s="8">
        <v>5473</v>
      </c>
      <c r="O23" s="21">
        <f>SUM(L23:N23)</f>
        <v>16699</v>
      </c>
      <c r="P23" s="8">
        <v>5405</v>
      </c>
      <c r="Q23" s="8">
        <v>5101</v>
      </c>
      <c r="R23" s="8">
        <v>4636</v>
      </c>
      <c r="S23" s="21">
        <f>SUM(P23:R23)</f>
        <v>15142</v>
      </c>
      <c r="T23" s="21">
        <f>SUM(S23,O23)</f>
        <v>31841</v>
      </c>
      <c r="U23" s="21">
        <f>SUM(T23,K23)</f>
        <v>64243</v>
      </c>
    </row>
    <row r="24" spans="1:21" ht="27" customHeight="1" thickBot="1">
      <c r="A24" s="69"/>
      <c r="B24" s="70" t="s">
        <v>11</v>
      </c>
      <c r="C24" s="71">
        <v>14409</v>
      </c>
      <c r="D24" s="71">
        <v>13666</v>
      </c>
      <c r="E24" s="71">
        <v>13934</v>
      </c>
      <c r="F24" s="72">
        <f>E24</f>
        <v>13934</v>
      </c>
      <c r="G24" s="71">
        <v>13194</v>
      </c>
      <c r="H24" s="71">
        <v>13191</v>
      </c>
      <c r="I24" s="71">
        <v>13297</v>
      </c>
      <c r="J24" s="68">
        <f>I24</f>
        <v>13297</v>
      </c>
      <c r="K24" s="72">
        <f>SUM(F24+J24)</f>
        <v>27231</v>
      </c>
      <c r="L24" s="71">
        <v>13989</v>
      </c>
      <c r="M24" s="71">
        <v>13671</v>
      </c>
      <c r="N24" s="71">
        <v>13579</v>
      </c>
      <c r="O24" s="68">
        <f>N24</f>
        <v>13579</v>
      </c>
      <c r="P24" s="71">
        <v>14321</v>
      </c>
      <c r="Q24" s="71">
        <v>14838</v>
      </c>
      <c r="R24" s="71">
        <v>15139</v>
      </c>
      <c r="S24" s="68">
        <f>R24</f>
        <v>15139</v>
      </c>
      <c r="T24" s="68">
        <f>S24</f>
        <v>15139</v>
      </c>
      <c r="U24" s="72">
        <f>T24</f>
        <v>15139</v>
      </c>
    </row>
    <row r="25" spans="1:21" ht="27" customHeight="1" thickTop="1">
      <c r="A25" s="7" t="s">
        <v>14</v>
      </c>
      <c r="B25" s="14" t="s">
        <v>9</v>
      </c>
      <c r="C25" s="8">
        <v>4825</v>
      </c>
      <c r="D25" s="8">
        <v>4288</v>
      </c>
      <c r="E25" s="8">
        <v>5456</v>
      </c>
      <c r="F25" s="21">
        <f>SUM(C25:E25)</f>
        <v>14569</v>
      </c>
      <c r="G25" s="8">
        <v>6223</v>
      </c>
      <c r="H25" s="8">
        <v>4427</v>
      </c>
      <c r="I25" s="8">
        <v>4778</v>
      </c>
      <c r="J25" s="21">
        <f>SUM(G25:I25)</f>
        <v>15428</v>
      </c>
      <c r="K25" s="21">
        <f>SUM(J25,F25)</f>
        <v>29997</v>
      </c>
      <c r="L25" s="8">
        <v>4990</v>
      </c>
      <c r="M25" s="8">
        <v>3460</v>
      </c>
      <c r="N25" s="8">
        <v>3886</v>
      </c>
      <c r="O25" s="21">
        <f>SUM(L25:N25)</f>
        <v>12336</v>
      </c>
      <c r="P25" s="8">
        <v>4173</v>
      </c>
      <c r="Q25" s="8">
        <v>4198</v>
      </c>
      <c r="R25" s="8">
        <v>4277</v>
      </c>
      <c r="S25" s="21">
        <f>SUM(P25:R25)</f>
        <v>12648</v>
      </c>
      <c r="T25" s="21">
        <f>SUM(S25,O25)</f>
        <v>24984</v>
      </c>
      <c r="U25" s="21">
        <f>SUM(T25,K25)</f>
        <v>54981</v>
      </c>
    </row>
    <row r="26" spans="1:21" ht="27" customHeight="1">
      <c r="A26" s="9"/>
      <c r="B26" s="24" t="s">
        <v>10</v>
      </c>
      <c r="C26" s="25">
        <v>3170</v>
      </c>
      <c r="D26" s="25">
        <v>3102</v>
      </c>
      <c r="E26" s="25">
        <v>4419</v>
      </c>
      <c r="F26" s="36">
        <f>SUM(C26:E26)</f>
        <v>10691</v>
      </c>
      <c r="G26" s="25">
        <v>4871</v>
      </c>
      <c r="H26" s="25">
        <v>3643</v>
      </c>
      <c r="I26" s="25">
        <v>3800</v>
      </c>
      <c r="J26" s="51">
        <f>SUM(G26:I26)</f>
        <v>12314</v>
      </c>
      <c r="K26" s="36">
        <f>SUM(K27:K28)</f>
        <v>23005</v>
      </c>
      <c r="L26" s="25">
        <v>3089</v>
      </c>
      <c r="M26" s="25">
        <v>2510</v>
      </c>
      <c r="N26" s="25">
        <v>2535</v>
      </c>
      <c r="O26" s="51">
        <f>SUM(L26:N26)</f>
        <v>8134</v>
      </c>
      <c r="P26" s="25">
        <v>2702</v>
      </c>
      <c r="Q26" s="25">
        <v>2663</v>
      </c>
      <c r="R26" s="25">
        <v>2150</v>
      </c>
      <c r="S26" s="36">
        <f>SUM(S27:S28)</f>
        <v>7515</v>
      </c>
      <c r="T26" s="51">
        <f>SUM(S26,O26)</f>
        <v>15649</v>
      </c>
      <c r="U26" s="51">
        <f>SUM(T26,K26)</f>
        <v>38654</v>
      </c>
    </row>
    <row r="27" spans="1:21" ht="27" customHeight="1">
      <c r="A27" s="9"/>
      <c r="B27" s="15" t="s">
        <v>15</v>
      </c>
      <c r="C27" s="8">
        <v>3170</v>
      </c>
      <c r="D27" s="8">
        <v>2944</v>
      </c>
      <c r="E27" s="8">
        <v>4141</v>
      </c>
      <c r="F27" s="21">
        <f>SUM(C27:E27)</f>
        <v>10255</v>
      </c>
      <c r="G27" s="8">
        <v>4525</v>
      </c>
      <c r="H27" s="8">
        <v>3605</v>
      </c>
      <c r="I27" s="8">
        <v>3528</v>
      </c>
      <c r="J27" s="21">
        <f>SUM(G27:I27)</f>
        <v>11658</v>
      </c>
      <c r="K27" s="21">
        <f>SUM(F27+J27)</f>
        <v>21913</v>
      </c>
      <c r="L27" s="8">
        <v>2716</v>
      </c>
      <c r="M27" s="8">
        <v>2241</v>
      </c>
      <c r="N27" s="8">
        <v>2115</v>
      </c>
      <c r="O27" s="21">
        <f>SUM(L27:N27)</f>
        <v>7072</v>
      </c>
      <c r="P27" s="8">
        <v>2292</v>
      </c>
      <c r="Q27" s="8">
        <v>2428</v>
      </c>
      <c r="R27" s="8">
        <v>2010</v>
      </c>
      <c r="S27" s="21">
        <f>SUM(P27:R27)</f>
        <v>6730</v>
      </c>
      <c r="T27" s="21">
        <f>SUM(S27,O27)</f>
        <v>13802</v>
      </c>
      <c r="U27" s="21">
        <f>SUM(T27,K27)</f>
        <v>35715</v>
      </c>
    </row>
    <row r="28" spans="1:21" ht="27" customHeight="1">
      <c r="A28" s="9"/>
      <c r="B28" s="15" t="s">
        <v>16</v>
      </c>
      <c r="C28" s="8">
        <v>0</v>
      </c>
      <c r="D28" s="8">
        <v>158</v>
      </c>
      <c r="E28" s="8">
        <v>278</v>
      </c>
      <c r="F28" s="21">
        <f>SUM(C28:E28)</f>
        <v>436</v>
      </c>
      <c r="G28" s="8">
        <v>346</v>
      </c>
      <c r="H28" s="8">
        <v>38</v>
      </c>
      <c r="I28" s="8">
        <v>272</v>
      </c>
      <c r="J28" s="21">
        <f>SUM(G28:I28)</f>
        <v>656</v>
      </c>
      <c r="K28" s="21">
        <f>SUM(F28+J28)</f>
        <v>1092</v>
      </c>
      <c r="L28" s="8">
        <v>373</v>
      </c>
      <c r="M28" s="8">
        <v>269</v>
      </c>
      <c r="N28" s="8">
        <v>420</v>
      </c>
      <c r="O28" s="21">
        <f>SUM(L28:N28)</f>
        <v>1062</v>
      </c>
      <c r="P28" s="8">
        <v>410</v>
      </c>
      <c r="Q28" s="8">
        <v>235</v>
      </c>
      <c r="R28" s="8">
        <v>140</v>
      </c>
      <c r="S28" s="21">
        <f>SUM(P28:R28)</f>
        <v>785</v>
      </c>
      <c r="T28" s="21">
        <f>SUM(S28,O28)</f>
        <v>1847</v>
      </c>
      <c r="U28" s="21">
        <f>SUM(T28,K28)</f>
        <v>2939</v>
      </c>
    </row>
    <row r="29" spans="1:21" ht="27" customHeight="1" thickBot="1">
      <c r="A29" s="69"/>
      <c r="B29" s="70" t="s">
        <v>11</v>
      </c>
      <c r="C29" s="71">
        <v>3149</v>
      </c>
      <c r="D29" s="71">
        <v>3002</v>
      </c>
      <c r="E29" s="71">
        <v>2620</v>
      </c>
      <c r="F29" s="72">
        <f>E29</f>
        <v>2620</v>
      </c>
      <c r="G29" s="71">
        <v>2653</v>
      </c>
      <c r="H29" s="71">
        <v>2366</v>
      </c>
      <c r="I29" s="71">
        <v>2186</v>
      </c>
      <c r="J29" s="68">
        <f>I29</f>
        <v>2186</v>
      </c>
      <c r="K29" s="72">
        <f>SUM(F29+J29)</f>
        <v>4806</v>
      </c>
      <c r="L29" s="71">
        <v>2777</v>
      </c>
      <c r="M29" s="71">
        <v>2584</v>
      </c>
      <c r="N29" s="71">
        <v>2491</v>
      </c>
      <c r="O29" s="68">
        <f>N29</f>
        <v>2491</v>
      </c>
      <c r="P29" s="71">
        <v>2724</v>
      </c>
      <c r="Q29" s="71">
        <v>2769</v>
      </c>
      <c r="R29" s="71">
        <v>3370</v>
      </c>
      <c r="S29" s="68">
        <f>R29</f>
        <v>3370</v>
      </c>
      <c r="T29" s="68">
        <f>S29</f>
        <v>3370</v>
      </c>
      <c r="U29" s="72">
        <f>T29</f>
        <v>3370</v>
      </c>
    </row>
    <row r="30" spans="1:21" ht="27" customHeight="1" thickTop="1">
      <c r="A30" s="7" t="s">
        <v>20</v>
      </c>
      <c r="B30" s="14" t="s">
        <v>9</v>
      </c>
      <c r="C30" s="8">
        <v>70630</v>
      </c>
      <c r="D30" s="8">
        <v>63905</v>
      </c>
      <c r="E30" s="8">
        <v>75605</v>
      </c>
      <c r="F30" s="21">
        <f>SUM(C30:E30)</f>
        <v>210140</v>
      </c>
      <c r="G30" s="8">
        <v>66790</v>
      </c>
      <c r="H30" s="8">
        <v>71791</v>
      </c>
      <c r="I30" s="8">
        <v>70176</v>
      </c>
      <c r="J30" s="21">
        <f>SUM(G30:I30)</f>
        <v>208757</v>
      </c>
      <c r="K30" s="21">
        <f>SUM(J30,F30)</f>
        <v>418897</v>
      </c>
      <c r="L30" s="8">
        <v>70386</v>
      </c>
      <c r="M30" s="8">
        <v>76502</v>
      </c>
      <c r="N30" s="8">
        <v>66175</v>
      </c>
      <c r="O30" s="21">
        <f>SUM(L30:N30)</f>
        <v>213063</v>
      </c>
      <c r="P30" s="8">
        <v>73902</v>
      </c>
      <c r="Q30" s="8">
        <v>73623</v>
      </c>
      <c r="R30" s="8">
        <v>71894</v>
      </c>
      <c r="S30" s="21">
        <f>SUM(P30:R30)</f>
        <v>219419</v>
      </c>
      <c r="T30" s="21">
        <f>SUM(S30,O30)</f>
        <v>432482</v>
      </c>
      <c r="U30" s="21">
        <f>SUM(T30,K30)</f>
        <v>851379</v>
      </c>
    </row>
    <row r="31" spans="1:21" ht="27" customHeight="1">
      <c r="A31" s="9" t="s">
        <v>21</v>
      </c>
      <c r="B31" s="24" t="s">
        <v>10</v>
      </c>
      <c r="C31" s="25">
        <v>65972</v>
      </c>
      <c r="D31" s="25">
        <v>68019</v>
      </c>
      <c r="E31" s="25">
        <v>76565</v>
      </c>
      <c r="F31" s="36">
        <f>SUM(C31:E31)</f>
        <v>210556</v>
      </c>
      <c r="G31" s="25">
        <v>67514</v>
      </c>
      <c r="H31" s="25">
        <v>70701</v>
      </c>
      <c r="I31" s="25">
        <v>69435</v>
      </c>
      <c r="J31" s="51">
        <f>SUM(G31:I31)</f>
        <v>207650</v>
      </c>
      <c r="K31" s="51">
        <f>SUM(J31,F31)</f>
        <v>418206</v>
      </c>
      <c r="L31" s="25">
        <v>71141</v>
      </c>
      <c r="M31" s="25">
        <v>72804</v>
      </c>
      <c r="N31" s="25">
        <v>74519</v>
      </c>
      <c r="O31" s="51">
        <f>SUM(L31:N31)</f>
        <v>218464</v>
      </c>
      <c r="P31" s="25">
        <v>73081</v>
      </c>
      <c r="Q31" s="25">
        <v>72131</v>
      </c>
      <c r="R31" s="25">
        <v>74196</v>
      </c>
      <c r="S31" s="51">
        <f>SUM(P31:R31)</f>
        <v>219408</v>
      </c>
      <c r="T31" s="51">
        <f>SUM(S31,O31)</f>
        <v>437872</v>
      </c>
      <c r="U31" s="51">
        <f>SUM(T31,K31)</f>
        <v>856078</v>
      </c>
    </row>
    <row r="32" spans="1:21" ht="27" customHeight="1">
      <c r="A32" s="9"/>
      <c r="B32" s="15" t="s">
        <v>15</v>
      </c>
      <c r="C32" s="8">
        <v>28563</v>
      </c>
      <c r="D32" s="8">
        <v>28301</v>
      </c>
      <c r="E32" s="8">
        <v>22624</v>
      </c>
      <c r="F32" s="21">
        <f>SUM(C32:E32)</f>
        <v>79488</v>
      </c>
      <c r="G32" s="8">
        <v>23623</v>
      </c>
      <c r="H32" s="8">
        <v>23767</v>
      </c>
      <c r="I32" s="8">
        <v>23237</v>
      </c>
      <c r="J32" s="21">
        <f>SUM(G32:I32)</f>
        <v>70627</v>
      </c>
      <c r="K32" s="21">
        <f>SUM(F32+J32)</f>
        <v>150115</v>
      </c>
      <c r="L32" s="8">
        <v>26150</v>
      </c>
      <c r="M32" s="8">
        <v>24827</v>
      </c>
      <c r="N32" s="8">
        <v>26079</v>
      </c>
      <c r="O32" s="21">
        <f>SUM(L32:N32)</f>
        <v>77056</v>
      </c>
      <c r="P32" s="8">
        <v>33295</v>
      </c>
      <c r="Q32" s="8">
        <v>34434</v>
      </c>
      <c r="R32" s="8">
        <v>33163</v>
      </c>
      <c r="S32" s="21">
        <f>SUM(P32:R32)</f>
        <v>100892</v>
      </c>
      <c r="T32" s="21">
        <f>SUM(S32,O32)</f>
        <v>177948</v>
      </c>
      <c r="U32" s="21">
        <f>SUM(T32,K32)</f>
        <v>328063</v>
      </c>
    </row>
    <row r="33" spans="1:21" ht="27" customHeight="1">
      <c r="A33" s="9"/>
      <c r="B33" s="15" t="s">
        <v>16</v>
      </c>
      <c r="C33" s="8">
        <v>37409</v>
      </c>
      <c r="D33" s="8">
        <v>39718</v>
      </c>
      <c r="E33" s="8">
        <v>53941</v>
      </c>
      <c r="F33" s="21">
        <f>SUM(C33:E33)</f>
        <v>131068</v>
      </c>
      <c r="G33" s="8">
        <v>43891</v>
      </c>
      <c r="H33" s="8">
        <v>46934</v>
      </c>
      <c r="I33" s="8">
        <v>46198</v>
      </c>
      <c r="J33" s="21">
        <f>SUM(G33:I33)</f>
        <v>137023</v>
      </c>
      <c r="K33" s="21">
        <f>SUM(F33+J33)</f>
        <v>268091</v>
      </c>
      <c r="L33" s="8">
        <v>44991</v>
      </c>
      <c r="M33" s="8">
        <v>47977</v>
      </c>
      <c r="N33" s="8">
        <v>48440</v>
      </c>
      <c r="O33" s="21">
        <f>SUM(L33:N33)</f>
        <v>141408</v>
      </c>
      <c r="P33" s="8">
        <v>39786</v>
      </c>
      <c r="Q33" s="8">
        <v>37697</v>
      </c>
      <c r="R33" s="8">
        <v>41033</v>
      </c>
      <c r="S33" s="21">
        <f>SUM(P33:R33)</f>
        <v>118516</v>
      </c>
      <c r="T33" s="21">
        <f>SUM(S33,O33)</f>
        <v>259924</v>
      </c>
      <c r="U33" s="21">
        <f>SUM(T33,K33)</f>
        <v>528015</v>
      </c>
    </row>
    <row r="34" spans="1:21" ht="27" customHeight="1" thickBot="1">
      <c r="A34" s="69"/>
      <c r="B34" s="70" t="s">
        <v>11</v>
      </c>
      <c r="C34" s="71">
        <v>27336</v>
      </c>
      <c r="D34" s="71">
        <v>23349</v>
      </c>
      <c r="E34" s="71">
        <v>22516</v>
      </c>
      <c r="F34" s="72">
        <f>E34</f>
        <v>22516</v>
      </c>
      <c r="G34" s="71">
        <v>21803</v>
      </c>
      <c r="H34" s="71">
        <v>22925</v>
      </c>
      <c r="I34" s="71">
        <v>23913</v>
      </c>
      <c r="J34" s="68">
        <f>I34</f>
        <v>23913</v>
      </c>
      <c r="K34" s="72">
        <f>SUM(F34+J34)</f>
        <v>46429</v>
      </c>
      <c r="L34" s="71">
        <v>23354</v>
      </c>
      <c r="M34" s="71">
        <v>27296</v>
      </c>
      <c r="N34" s="71">
        <v>19158</v>
      </c>
      <c r="O34" s="68">
        <f>N34</f>
        <v>19158</v>
      </c>
      <c r="P34" s="71">
        <v>20231</v>
      </c>
      <c r="Q34" s="71">
        <v>21962</v>
      </c>
      <c r="R34" s="71">
        <v>19827</v>
      </c>
      <c r="S34" s="68">
        <f>R34</f>
        <v>19827</v>
      </c>
      <c r="T34" s="68">
        <f>S34</f>
        <v>19827</v>
      </c>
      <c r="U34" s="72">
        <f>T34</f>
        <v>19827</v>
      </c>
    </row>
    <row r="35" spans="1:21" ht="27" customHeight="1" thickTop="1">
      <c r="A35" s="7" t="s">
        <v>146</v>
      </c>
      <c r="B35" s="14" t="s">
        <v>9</v>
      </c>
      <c r="C35" s="8">
        <v>13139</v>
      </c>
      <c r="D35" s="8">
        <v>11263</v>
      </c>
      <c r="E35" s="8">
        <v>12107</v>
      </c>
      <c r="F35" s="21">
        <f>SUM(C35:E35)</f>
        <v>36509</v>
      </c>
      <c r="G35" s="8">
        <v>12113</v>
      </c>
      <c r="H35" s="8">
        <v>10835</v>
      </c>
      <c r="I35" s="8">
        <v>11868</v>
      </c>
      <c r="J35" s="21">
        <f>SUM(G35:I35)</f>
        <v>34816</v>
      </c>
      <c r="K35" s="21">
        <f>SUM(J35,F35)</f>
        <v>71325</v>
      </c>
      <c r="L35" s="8">
        <v>11767</v>
      </c>
      <c r="M35" s="8">
        <v>9691</v>
      </c>
      <c r="N35" s="8">
        <v>9960</v>
      </c>
      <c r="O35" s="21">
        <f>SUM(L35:N35)</f>
        <v>31418</v>
      </c>
      <c r="P35" s="8">
        <v>10152</v>
      </c>
      <c r="Q35" s="8">
        <v>9584</v>
      </c>
      <c r="R35" s="8">
        <v>9604</v>
      </c>
      <c r="S35" s="21">
        <f>SUM(P35:R35)</f>
        <v>29340</v>
      </c>
      <c r="T35" s="21">
        <f>SUM(S35,O35)</f>
        <v>60758</v>
      </c>
      <c r="U35" s="21">
        <f>SUM(T35,K35)</f>
        <v>132083</v>
      </c>
    </row>
    <row r="36" spans="1:21" ht="27" customHeight="1">
      <c r="A36" s="84" t="s">
        <v>147</v>
      </c>
      <c r="B36" s="24" t="s">
        <v>10</v>
      </c>
      <c r="C36" s="25">
        <v>12868</v>
      </c>
      <c r="D36" s="25">
        <v>11411</v>
      </c>
      <c r="E36" s="25">
        <v>11870</v>
      </c>
      <c r="F36" s="36">
        <f>SUM(C36:E36)</f>
        <v>36149</v>
      </c>
      <c r="G36" s="25">
        <v>11880</v>
      </c>
      <c r="H36" s="25">
        <v>10292</v>
      </c>
      <c r="I36" s="25">
        <v>11762</v>
      </c>
      <c r="J36" s="51">
        <f>SUM(G36:I36)</f>
        <v>33934</v>
      </c>
      <c r="K36" s="51">
        <f>SUM(J36,F36)</f>
        <v>70083</v>
      </c>
      <c r="L36" s="25">
        <v>11291</v>
      </c>
      <c r="M36" s="25">
        <v>9657</v>
      </c>
      <c r="N36" s="25">
        <v>9833</v>
      </c>
      <c r="O36" s="51">
        <f>SUM(L36:N36)</f>
        <v>30781</v>
      </c>
      <c r="P36" s="25">
        <v>10014</v>
      </c>
      <c r="Q36" s="25">
        <v>9992</v>
      </c>
      <c r="R36" s="25">
        <v>9755</v>
      </c>
      <c r="S36" s="51">
        <f>SUM(P36:R36)</f>
        <v>29761</v>
      </c>
      <c r="T36" s="51">
        <f>SUM(S36,O36)</f>
        <v>60542</v>
      </c>
      <c r="U36" s="51">
        <f>SUM(T36,K36)</f>
        <v>130625</v>
      </c>
    </row>
    <row r="37" spans="1:21" ht="27" customHeight="1">
      <c r="A37" s="9"/>
      <c r="B37" s="15" t="s">
        <v>15</v>
      </c>
      <c r="C37" s="8">
        <v>10817</v>
      </c>
      <c r="D37" s="8">
        <v>9579</v>
      </c>
      <c r="E37" s="8">
        <v>10280</v>
      </c>
      <c r="F37" s="21">
        <f>SUM(C37:E37)</f>
        <v>30676</v>
      </c>
      <c r="G37" s="8">
        <v>10805</v>
      </c>
      <c r="H37" s="8">
        <v>9452</v>
      </c>
      <c r="I37" s="8">
        <v>10914</v>
      </c>
      <c r="J37" s="21">
        <f>SUM(G37:I37)</f>
        <v>31171</v>
      </c>
      <c r="K37" s="21">
        <f>SUM(J37,F37)</f>
        <v>61847</v>
      </c>
      <c r="L37" s="8">
        <v>10305</v>
      </c>
      <c r="M37" s="8">
        <v>8596</v>
      </c>
      <c r="N37" s="8">
        <v>8975</v>
      </c>
      <c r="O37" s="21">
        <f>SUM(L37:N37)</f>
        <v>27876</v>
      </c>
      <c r="P37" s="8">
        <v>8995</v>
      </c>
      <c r="Q37" s="8">
        <v>8978</v>
      </c>
      <c r="R37" s="8">
        <v>8623</v>
      </c>
      <c r="S37" s="21">
        <f>SUM(P37:R37)</f>
        <v>26596</v>
      </c>
      <c r="T37" s="21">
        <f>SUM(S37,O37)</f>
        <v>54472</v>
      </c>
      <c r="U37" s="21">
        <f>SUM(T37,K37)</f>
        <v>116319</v>
      </c>
    </row>
    <row r="38" spans="1:21" ht="27" customHeight="1">
      <c r="A38" s="9"/>
      <c r="B38" s="15" t="s">
        <v>16</v>
      </c>
      <c r="C38" s="8">
        <v>2051</v>
      </c>
      <c r="D38" s="8">
        <v>1832</v>
      </c>
      <c r="E38" s="8">
        <v>1590</v>
      </c>
      <c r="F38" s="21">
        <f>SUM(C38:E38)</f>
        <v>5473</v>
      </c>
      <c r="G38" s="8">
        <v>1075</v>
      </c>
      <c r="H38" s="8">
        <v>840</v>
      </c>
      <c r="I38" s="8">
        <v>848</v>
      </c>
      <c r="J38" s="21">
        <f>SUM(G38:I38)</f>
        <v>2763</v>
      </c>
      <c r="K38" s="21">
        <f>SUM(J38,F38)</f>
        <v>8236</v>
      </c>
      <c r="L38" s="8">
        <v>986</v>
      </c>
      <c r="M38" s="8">
        <v>1061</v>
      </c>
      <c r="N38" s="8">
        <v>858</v>
      </c>
      <c r="O38" s="21">
        <f>SUM(L38:N38)</f>
        <v>2905</v>
      </c>
      <c r="P38" s="8">
        <v>1019</v>
      </c>
      <c r="Q38" s="8">
        <v>1014</v>
      </c>
      <c r="R38" s="8">
        <v>1132</v>
      </c>
      <c r="S38" s="21">
        <f>SUM(P38:R38)</f>
        <v>3165</v>
      </c>
      <c r="T38" s="21">
        <f>SUM(S38,O38)</f>
        <v>6070</v>
      </c>
      <c r="U38" s="21">
        <f>SUM(T38,K38)</f>
        <v>14306</v>
      </c>
    </row>
    <row r="39" spans="1:21" ht="27" customHeight="1" thickBot="1">
      <c r="A39" s="74"/>
      <c r="B39" s="70" t="s">
        <v>11</v>
      </c>
      <c r="C39" s="71">
        <v>9114</v>
      </c>
      <c r="D39" s="71">
        <v>8966</v>
      </c>
      <c r="E39" s="71">
        <v>7584</v>
      </c>
      <c r="F39" s="72">
        <f>E39</f>
        <v>7584</v>
      </c>
      <c r="G39" s="71">
        <v>7817</v>
      </c>
      <c r="H39" s="71">
        <v>8310</v>
      </c>
      <c r="I39" s="71">
        <v>8416</v>
      </c>
      <c r="J39" s="68">
        <f>I39</f>
        <v>8416</v>
      </c>
      <c r="K39" s="72">
        <f>SUM(F39+J39)</f>
        <v>16000</v>
      </c>
      <c r="L39" s="71">
        <v>8892</v>
      </c>
      <c r="M39" s="71">
        <v>8926</v>
      </c>
      <c r="N39" s="71">
        <v>9029</v>
      </c>
      <c r="O39" s="68">
        <f>N39</f>
        <v>9029</v>
      </c>
      <c r="P39" s="71">
        <v>9167</v>
      </c>
      <c r="Q39" s="71">
        <v>8759</v>
      </c>
      <c r="R39" s="71">
        <v>8608</v>
      </c>
      <c r="S39" s="68">
        <f>R39</f>
        <v>8608</v>
      </c>
      <c r="T39" s="68">
        <f>S39</f>
        <v>8608</v>
      </c>
      <c r="U39" s="72">
        <f>T39</f>
        <v>8608</v>
      </c>
    </row>
    <row r="40" spans="1:21" ht="27" hidden="1" customHeight="1">
      <c r="A40" s="7" t="s">
        <v>22</v>
      </c>
      <c r="B40" s="14" t="s">
        <v>9</v>
      </c>
      <c r="C40" s="56"/>
      <c r="D40" s="56"/>
      <c r="E40" s="56"/>
      <c r="F40" s="56" t="e">
        <f>SUM(F5+F10+F15+F20+F25+#REF!+#REF!+#REF!+#REF!+#REF!+F35)</f>
        <v>#REF!</v>
      </c>
      <c r="G40" s="56"/>
      <c r="H40" s="56"/>
      <c r="I40" s="56"/>
      <c r="J40" s="56" t="e">
        <f>SUM(J5+J10+J15+J20+J25+#REF!+#REF!+#REF!+#REF!+#REF!+J35)</f>
        <v>#REF!</v>
      </c>
      <c r="K40" s="56" t="e">
        <f>SUM(K5+K10+K15+K20+K25+#REF!+#REF!+#REF!+#REF!+#REF!+K35)</f>
        <v>#REF!</v>
      </c>
      <c r="L40" s="56"/>
      <c r="M40" s="56"/>
      <c r="N40" s="56"/>
      <c r="O40" s="56" t="e">
        <f>SUM(O5+O10+O15+O20+O25+#REF!+#REF!+#REF!+#REF!+#REF!+O35)</f>
        <v>#REF!</v>
      </c>
      <c r="P40" s="56"/>
      <c r="Q40" s="56"/>
      <c r="R40" s="56"/>
      <c r="S40" s="56" t="e">
        <f>SUM(S5+S10+S15+S20+S25+#REF!+#REF!+#REF!+#REF!+#REF!+S35)</f>
        <v>#REF!</v>
      </c>
    </row>
    <row r="41" spans="1:21" ht="27" hidden="1" customHeight="1">
      <c r="A41" s="9"/>
      <c r="B41" s="24" t="s">
        <v>10</v>
      </c>
      <c r="C41" s="56"/>
      <c r="D41" s="56"/>
      <c r="E41" s="56"/>
      <c r="F41" s="56" t="e">
        <f>SUM(F6+F11+F16+F21+F26+#REF!+#REF!+#REF!+#REF!+#REF!+F36)</f>
        <v>#REF!</v>
      </c>
      <c r="G41" s="56"/>
      <c r="H41" s="56"/>
      <c r="I41" s="56"/>
      <c r="J41" s="56" t="e">
        <f>SUM(J6+J11+J16+J21+J26+#REF!+#REF!+#REF!+#REF!+#REF!+J36)</f>
        <v>#REF!</v>
      </c>
      <c r="K41" s="56" t="e">
        <f>SUM(K6+K11+K16+K21+K26+#REF!+#REF!+#REF!+#REF!+#REF!+K36)</f>
        <v>#REF!</v>
      </c>
      <c r="L41" s="56"/>
      <c r="M41" s="56"/>
      <c r="N41" s="56"/>
      <c r="O41" s="56" t="e">
        <f>SUM(O6+O11+O16+O21+O26+#REF!+#REF!+#REF!+#REF!+#REF!+O36)</f>
        <v>#REF!</v>
      </c>
      <c r="P41" s="56"/>
      <c r="Q41" s="56"/>
      <c r="R41" s="56"/>
      <c r="S41" s="56" t="e">
        <f>SUM(S6+S11+S16+S21+S26+#REF!+#REF!+#REF!+#REF!+#REF!+S36)</f>
        <v>#REF!</v>
      </c>
    </row>
    <row r="42" spans="1:21" ht="27" hidden="1" customHeight="1">
      <c r="A42" s="9"/>
      <c r="B42" s="15" t="s">
        <v>15</v>
      </c>
    </row>
    <row r="43" spans="1:21" ht="27" hidden="1" customHeight="1">
      <c r="A43" s="9"/>
      <c r="B43" s="15" t="s">
        <v>16</v>
      </c>
    </row>
    <row r="44" spans="1:21" ht="27" customHeight="1" thickTop="1">
      <c r="A44" s="7" t="s">
        <v>13</v>
      </c>
      <c r="B44" s="14" t="s">
        <v>9</v>
      </c>
      <c r="C44" s="8">
        <v>8483</v>
      </c>
      <c r="D44" s="8">
        <v>8264</v>
      </c>
      <c r="E44" s="8">
        <v>9582</v>
      </c>
      <c r="F44" s="21">
        <f>SUM(C44:E44)</f>
        <v>26329</v>
      </c>
      <c r="G44" s="8">
        <v>9798</v>
      </c>
      <c r="H44" s="8">
        <v>9321</v>
      </c>
      <c r="I44" s="8">
        <v>8988</v>
      </c>
      <c r="J44" s="21">
        <f>SUM(G44:I44)</f>
        <v>28107</v>
      </c>
      <c r="K44" s="21">
        <f>SUM(J44,F44)</f>
        <v>54436</v>
      </c>
      <c r="L44" s="8">
        <v>8616</v>
      </c>
      <c r="M44" s="8">
        <v>7304</v>
      </c>
      <c r="N44" s="8">
        <v>8440</v>
      </c>
      <c r="O44" s="21">
        <f>SUM(L44:N44)</f>
        <v>24360</v>
      </c>
      <c r="P44" s="8">
        <v>8343</v>
      </c>
      <c r="Q44" s="8">
        <v>8602</v>
      </c>
      <c r="R44" s="8">
        <v>8189</v>
      </c>
      <c r="S44" s="21">
        <f>SUM(P44:R44)</f>
        <v>25134</v>
      </c>
      <c r="T44" s="21">
        <f>SUM(S44,O44)</f>
        <v>49494</v>
      </c>
      <c r="U44" s="21">
        <f>SUM(T44,K44)</f>
        <v>103930</v>
      </c>
    </row>
    <row r="45" spans="1:21" ht="27" customHeight="1">
      <c r="A45" s="9"/>
      <c r="B45" s="24" t="s">
        <v>10</v>
      </c>
      <c r="C45" s="25">
        <v>8003</v>
      </c>
      <c r="D45" s="25">
        <v>7742</v>
      </c>
      <c r="E45" s="25">
        <v>8367</v>
      </c>
      <c r="F45" s="36">
        <f>SUM(C45:E45)</f>
        <v>24112</v>
      </c>
      <c r="G45" s="25">
        <v>8772</v>
      </c>
      <c r="H45" s="25">
        <v>8459</v>
      </c>
      <c r="I45" s="25">
        <v>7847</v>
      </c>
      <c r="J45" s="51">
        <f>SUM(G45:I45)</f>
        <v>25078</v>
      </c>
      <c r="K45" s="51">
        <f>SUM(J45,F45)</f>
        <v>49190</v>
      </c>
      <c r="L45" s="43">
        <v>7619</v>
      </c>
      <c r="M45" s="25">
        <v>6774</v>
      </c>
      <c r="N45" s="25">
        <v>7800</v>
      </c>
      <c r="O45" s="51">
        <f>SUM(L45:N45)</f>
        <v>22193</v>
      </c>
      <c r="P45" s="25">
        <v>7415</v>
      </c>
      <c r="Q45" s="25">
        <v>7476</v>
      </c>
      <c r="R45" s="25">
        <v>7466</v>
      </c>
      <c r="S45" s="51">
        <f>SUM(P45:R45)</f>
        <v>22357</v>
      </c>
      <c r="T45" s="51">
        <f>SUM(S45,O45)</f>
        <v>44550</v>
      </c>
      <c r="U45" s="51">
        <f>SUM(T45,K45)</f>
        <v>93740</v>
      </c>
    </row>
    <row r="46" spans="1:21" ht="27" customHeight="1">
      <c r="A46" s="9"/>
      <c r="B46" s="15" t="s">
        <v>15</v>
      </c>
      <c r="C46" s="8">
        <v>4860</v>
      </c>
      <c r="D46" s="8">
        <v>4755</v>
      </c>
      <c r="E46" s="8">
        <v>4970</v>
      </c>
      <c r="F46" s="21">
        <f>SUM(C46:E46)</f>
        <v>14585</v>
      </c>
      <c r="G46" s="8">
        <v>5177</v>
      </c>
      <c r="H46" s="8">
        <v>4765</v>
      </c>
      <c r="I46" s="8">
        <v>4251</v>
      </c>
      <c r="J46" s="21">
        <f>SUM(G46:I46)</f>
        <v>14193</v>
      </c>
      <c r="K46" s="21">
        <f>SUM(J46,F46)</f>
        <v>28778</v>
      </c>
      <c r="L46" s="8">
        <v>4142</v>
      </c>
      <c r="M46" s="8">
        <v>3625</v>
      </c>
      <c r="N46" s="8">
        <v>4444</v>
      </c>
      <c r="O46" s="21">
        <f>SUM(L46:N46)</f>
        <v>12211</v>
      </c>
      <c r="P46" s="8">
        <v>4162</v>
      </c>
      <c r="Q46" s="8">
        <v>4327</v>
      </c>
      <c r="R46" s="8">
        <v>4417</v>
      </c>
      <c r="S46" s="21">
        <f>SUM(P46:R46)</f>
        <v>12906</v>
      </c>
      <c r="T46" s="21">
        <f>SUM(S46,O46)</f>
        <v>25117</v>
      </c>
      <c r="U46" s="21">
        <f>SUM(T46,K46)</f>
        <v>53895</v>
      </c>
    </row>
    <row r="47" spans="1:21" ht="27" customHeight="1">
      <c r="A47" s="9"/>
      <c r="B47" s="15" t="s">
        <v>16</v>
      </c>
      <c r="C47" s="8">
        <v>3143</v>
      </c>
      <c r="D47" s="8">
        <v>2987</v>
      </c>
      <c r="E47" s="8">
        <v>3397</v>
      </c>
      <c r="F47" s="21">
        <f>SUM(C47:E47)</f>
        <v>9527</v>
      </c>
      <c r="G47" s="8">
        <v>3595</v>
      </c>
      <c r="H47" s="8">
        <v>3694</v>
      </c>
      <c r="I47" s="8">
        <v>3596</v>
      </c>
      <c r="J47" s="21">
        <f>SUM(G47:I47)</f>
        <v>10885</v>
      </c>
      <c r="K47" s="21">
        <f>SUM(J47,F47)</f>
        <v>20412</v>
      </c>
      <c r="L47" s="8">
        <v>3477</v>
      </c>
      <c r="M47" s="8">
        <v>3149</v>
      </c>
      <c r="N47" s="8">
        <v>3356</v>
      </c>
      <c r="O47" s="21">
        <f>SUM(L47:N47)</f>
        <v>9982</v>
      </c>
      <c r="P47" s="8">
        <v>3253</v>
      </c>
      <c r="Q47" s="8">
        <v>3149</v>
      </c>
      <c r="R47" s="8">
        <v>3049</v>
      </c>
      <c r="S47" s="21">
        <f>SUM(P47:R47)</f>
        <v>9451</v>
      </c>
      <c r="T47" s="21">
        <f>SUM(S47,O47)</f>
        <v>19433</v>
      </c>
      <c r="U47" s="21">
        <f>SUM(T47,K47)</f>
        <v>39845</v>
      </c>
    </row>
    <row r="48" spans="1:21" ht="27" customHeight="1" thickBot="1">
      <c r="A48" s="42"/>
      <c r="B48" s="16" t="s">
        <v>11</v>
      </c>
      <c r="C48" s="11">
        <v>5601</v>
      </c>
      <c r="D48" s="11">
        <v>5026</v>
      </c>
      <c r="E48" s="11">
        <v>5043</v>
      </c>
      <c r="F48" s="37">
        <f>E48</f>
        <v>5043</v>
      </c>
      <c r="G48" s="11">
        <v>4936</v>
      </c>
      <c r="H48" s="11">
        <v>4764</v>
      </c>
      <c r="I48" s="11">
        <v>4668</v>
      </c>
      <c r="J48" s="22">
        <f>I48</f>
        <v>4668</v>
      </c>
      <c r="K48" s="37">
        <f>SUM(J48,F48)</f>
        <v>9711</v>
      </c>
      <c r="L48" s="11">
        <v>4805</v>
      </c>
      <c r="M48" s="11">
        <v>4595</v>
      </c>
      <c r="N48" s="11">
        <v>4377</v>
      </c>
      <c r="O48" s="22">
        <f>N48</f>
        <v>4377</v>
      </c>
      <c r="P48" s="11">
        <v>4452</v>
      </c>
      <c r="Q48" s="11">
        <v>4492</v>
      </c>
      <c r="R48" s="11">
        <v>4343</v>
      </c>
      <c r="S48" s="22">
        <f>R48</f>
        <v>4343</v>
      </c>
      <c r="T48" s="22">
        <f>S48</f>
        <v>4343</v>
      </c>
      <c r="U48" s="22">
        <f>T48</f>
        <v>4343</v>
      </c>
    </row>
    <row r="49" spans="1:22" s="75" customFormat="1" ht="20.25" customHeight="1">
      <c r="V49" s="76"/>
    </row>
    <row r="50" spans="1:22" s="75" customFormat="1" ht="20.25" customHeight="1">
      <c r="A50" s="78" t="s">
        <v>43</v>
      </c>
      <c r="B50" s="78" t="s">
        <v>39</v>
      </c>
      <c r="C50" s="79">
        <f t="shared" ref="C50:E53" si="0">C5+C10+C15+C20+C25+C30+C35+C44</f>
        <v>191251</v>
      </c>
      <c r="D50" s="79">
        <f t="shared" si="0"/>
        <v>170467</v>
      </c>
      <c r="E50" s="79">
        <f t="shared" si="0"/>
        <v>207278</v>
      </c>
      <c r="F50" s="79">
        <f>SUM(C50:E50)</f>
        <v>568996</v>
      </c>
      <c r="G50" s="79">
        <f t="shared" ref="G50:I53" si="1">G5+G10+G15+G20+G25+G30+G35+G44</f>
        <v>197614</v>
      </c>
      <c r="H50" s="79">
        <f t="shared" si="1"/>
        <v>198285</v>
      </c>
      <c r="I50" s="79">
        <f t="shared" si="1"/>
        <v>193464</v>
      </c>
      <c r="J50" s="79">
        <f>SUM(G50:I50)</f>
        <v>589363</v>
      </c>
      <c r="K50" s="79">
        <f>SUM(F50+J50)</f>
        <v>1158359</v>
      </c>
      <c r="L50" s="79">
        <f t="shared" ref="L50:N53" si="2">L5+L10+L15+L20+L25+L30+L35+L44</f>
        <v>194073</v>
      </c>
      <c r="M50" s="79">
        <f t="shared" si="2"/>
        <v>174064</v>
      </c>
      <c r="N50" s="79">
        <f t="shared" si="2"/>
        <v>179938</v>
      </c>
      <c r="O50" s="79">
        <f>SUM(L50:N50)</f>
        <v>548075</v>
      </c>
      <c r="P50" s="79">
        <f t="shared" ref="P50:R53" si="3">P5+P10+P15+P20+P25+P30+P35+P44</f>
        <v>191453</v>
      </c>
      <c r="Q50" s="79">
        <f t="shared" si="3"/>
        <v>186780</v>
      </c>
      <c r="R50" s="79">
        <f t="shared" si="3"/>
        <v>181795</v>
      </c>
      <c r="S50" s="79">
        <f>SUM(P50:R50)</f>
        <v>560028</v>
      </c>
      <c r="T50" s="79">
        <f>O50+S50</f>
        <v>1108103</v>
      </c>
      <c r="U50" s="79">
        <f>K50+T50</f>
        <v>2266462</v>
      </c>
      <c r="V50" s="77"/>
    </row>
    <row r="51" spans="1:22" s="75" customFormat="1" ht="20.25" customHeight="1">
      <c r="A51" s="78"/>
      <c r="B51" s="78" t="s">
        <v>41</v>
      </c>
      <c r="C51" s="79">
        <f t="shared" si="0"/>
        <v>164714</v>
      </c>
      <c r="D51" s="79">
        <f t="shared" si="0"/>
        <v>159219</v>
      </c>
      <c r="E51" s="79">
        <f t="shared" si="0"/>
        <v>184132</v>
      </c>
      <c r="F51" s="79">
        <f>SUM(C51:E51)</f>
        <v>508065</v>
      </c>
      <c r="G51" s="79">
        <f t="shared" si="1"/>
        <v>173593</v>
      </c>
      <c r="H51" s="79">
        <f t="shared" si="1"/>
        <v>171695</v>
      </c>
      <c r="I51" s="79">
        <f t="shared" si="1"/>
        <v>168796</v>
      </c>
      <c r="J51" s="79">
        <f>SUM(G51:I51)</f>
        <v>514084</v>
      </c>
      <c r="K51" s="79">
        <f>SUM(F51+J51)</f>
        <v>1022149</v>
      </c>
      <c r="L51" s="79">
        <f t="shared" si="2"/>
        <v>170993</v>
      </c>
      <c r="M51" s="79">
        <f t="shared" si="2"/>
        <v>161567</v>
      </c>
      <c r="N51" s="79">
        <f t="shared" si="2"/>
        <v>167080</v>
      </c>
      <c r="O51" s="79">
        <f>SUM(L51:N51)</f>
        <v>499640</v>
      </c>
      <c r="P51" s="79">
        <f t="shared" si="3"/>
        <v>166784</v>
      </c>
      <c r="Q51" s="79">
        <f t="shared" si="3"/>
        <v>164037</v>
      </c>
      <c r="R51" s="79">
        <f t="shared" si="3"/>
        <v>164618</v>
      </c>
      <c r="S51" s="79">
        <f>SUM(P51:R51)</f>
        <v>495439</v>
      </c>
      <c r="T51" s="79">
        <f>O51+S51</f>
        <v>995079</v>
      </c>
      <c r="U51" s="79">
        <f>K51+T51</f>
        <v>2017228</v>
      </c>
      <c r="V51" s="77"/>
    </row>
    <row r="52" spans="1:22" s="75" customFormat="1" ht="20.25" customHeight="1">
      <c r="A52" s="78"/>
      <c r="B52" s="78" t="s">
        <v>40</v>
      </c>
      <c r="C52" s="79">
        <f t="shared" si="0"/>
        <v>102402</v>
      </c>
      <c r="D52" s="79">
        <f t="shared" si="0"/>
        <v>96226</v>
      </c>
      <c r="E52" s="79">
        <f t="shared" si="0"/>
        <v>103350</v>
      </c>
      <c r="F52" s="79">
        <f>SUM(C52:E52)</f>
        <v>301978</v>
      </c>
      <c r="G52" s="79">
        <f t="shared" si="1"/>
        <v>104478</v>
      </c>
      <c r="H52" s="79">
        <f t="shared" si="1"/>
        <v>101076</v>
      </c>
      <c r="I52" s="79">
        <f t="shared" si="1"/>
        <v>98992</v>
      </c>
      <c r="J52" s="79">
        <f>SUM(G52:I52)</f>
        <v>304546</v>
      </c>
      <c r="K52" s="79">
        <f>SUM(F52+J52)</f>
        <v>606524</v>
      </c>
      <c r="L52" s="79">
        <f t="shared" si="2"/>
        <v>101831</v>
      </c>
      <c r="M52" s="79">
        <f t="shared" si="2"/>
        <v>90460</v>
      </c>
      <c r="N52" s="79">
        <f t="shared" si="2"/>
        <v>95471</v>
      </c>
      <c r="O52" s="79">
        <f>SUM(L52:N52)</f>
        <v>287762</v>
      </c>
      <c r="P52" s="79">
        <f t="shared" si="3"/>
        <v>104590</v>
      </c>
      <c r="Q52" s="79">
        <f t="shared" si="3"/>
        <v>103725</v>
      </c>
      <c r="R52" s="79">
        <f t="shared" si="3"/>
        <v>103297</v>
      </c>
      <c r="S52" s="79">
        <f>SUM(P52:R52)</f>
        <v>311612</v>
      </c>
      <c r="T52" s="79">
        <f>O52+S52</f>
        <v>599374</v>
      </c>
      <c r="U52" s="79">
        <f>K52+T52</f>
        <v>1205898</v>
      </c>
      <c r="V52" s="77"/>
    </row>
    <row r="53" spans="1:22" s="75" customFormat="1" ht="20.25" customHeight="1">
      <c r="A53" s="78"/>
      <c r="B53" s="78" t="s">
        <v>42</v>
      </c>
      <c r="C53" s="79">
        <f t="shared" si="0"/>
        <v>62312</v>
      </c>
      <c r="D53" s="79">
        <f t="shared" si="0"/>
        <v>62993</v>
      </c>
      <c r="E53" s="79">
        <f t="shared" si="0"/>
        <v>80782</v>
      </c>
      <c r="F53" s="79">
        <f>SUM(C53:E53)</f>
        <v>206087</v>
      </c>
      <c r="G53" s="79">
        <f t="shared" si="1"/>
        <v>69115</v>
      </c>
      <c r="H53" s="79">
        <f t="shared" si="1"/>
        <v>70619</v>
      </c>
      <c r="I53" s="79">
        <f t="shared" si="1"/>
        <v>69804</v>
      </c>
      <c r="J53" s="79">
        <f>SUM(G53:I53)</f>
        <v>209538</v>
      </c>
      <c r="K53" s="79">
        <f>SUM(F53+J53)</f>
        <v>415625</v>
      </c>
      <c r="L53" s="79">
        <f t="shared" si="2"/>
        <v>69162</v>
      </c>
      <c r="M53" s="79">
        <f t="shared" si="2"/>
        <v>71107</v>
      </c>
      <c r="N53" s="79">
        <f t="shared" si="2"/>
        <v>71609</v>
      </c>
      <c r="O53" s="79">
        <f>SUM(L53:N53)</f>
        <v>211878</v>
      </c>
      <c r="P53" s="79">
        <f t="shared" si="3"/>
        <v>62194</v>
      </c>
      <c r="Q53" s="79">
        <f t="shared" si="3"/>
        <v>60312</v>
      </c>
      <c r="R53" s="79">
        <f t="shared" si="3"/>
        <v>61321</v>
      </c>
      <c r="S53" s="79">
        <f>SUM(P53:R53)</f>
        <v>183827</v>
      </c>
      <c r="T53" s="79">
        <f>O53+S53</f>
        <v>395705</v>
      </c>
      <c r="U53" s="79">
        <f>K53+T53</f>
        <v>811330</v>
      </c>
      <c r="V53" s="77"/>
    </row>
    <row r="54" spans="1:22" s="75" customFormat="1" ht="13.5" customHeight="1">
      <c r="A54" s="78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2" s="75" customFormat="1" ht="20.25" customHeight="1">
      <c r="A55" s="80" t="s">
        <v>90</v>
      </c>
      <c r="B55" s="80" t="s">
        <v>91</v>
      </c>
      <c r="C55" s="81">
        <f>(C50/'14년'!C54-1)*100</f>
        <v>4.0527306558144183</v>
      </c>
      <c r="D55" s="81">
        <f>(D50/'14년'!D54-1)*100</f>
        <v>-3.5208955899664995</v>
      </c>
      <c r="E55" s="81">
        <f>(E50/'14년'!E54-1)*100</f>
        <v>7.0706131515057669</v>
      </c>
      <c r="F55" s="81">
        <f>(F50/'14년'!F54-1)*100</f>
        <v>2.6920300317643697</v>
      </c>
      <c r="G55" s="81">
        <f>(G50/'14년'!G54-1)*100</f>
        <v>-2.1383436008161172</v>
      </c>
      <c r="H55" s="81">
        <f>(H50/'14년'!H54-1)*100</f>
        <v>-1.3203077566214416</v>
      </c>
      <c r="I55" s="81">
        <f>(I50/'14년'!I54-1)*100</f>
        <v>-2.8190238903735287</v>
      </c>
      <c r="J55" s="81">
        <f>(J50/'14년'!J54-1)*100</f>
        <v>-2.0903868453316377</v>
      </c>
      <c r="K55" s="82">
        <f>(K50/'14년'!K54-1)*100</f>
        <v>0.20181206997074153</v>
      </c>
      <c r="L55" s="81">
        <f>(L50/'14년'!L54-1)*100</f>
        <v>-4.0064697066373833</v>
      </c>
      <c r="M55" s="81">
        <f>(M50/'14년'!M54-1)*100</f>
        <v>-8.3154684463078947</v>
      </c>
      <c r="N55" s="81">
        <f>(N50/'14년'!N54-1)*100</f>
        <v>-2.859086344839501</v>
      </c>
      <c r="O55" s="81">
        <f>(O50/'14년'!O54-1)*100</f>
        <v>-5.0554518083768425</v>
      </c>
      <c r="P55" s="81">
        <f>(P50/'14년'!P54-1)*100</f>
        <v>-2.7125224222652511</v>
      </c>
      <c r="Q55" s="81">
        <f>(Q50/'14년'!Q54-1)*100</f>
        <v>2.8133583605348234</v>
      </c>
      <c r="R55" s="81">
        <f>(R50/'14년'!R54-1)*100</f>
        <v>-2.8151244781114193</v>
      </c>
      <c r="S55" s="81">
        <f>(S50/'14년'!S54-1)*100</f>
        <v>-0.97131671502914685</v>
      </c>
      <c r="T55" s="82">
        <f>(T50/'14년'!T54-1)*100</f>
        <v>-3.0343574741922952</v>
      </c>
      <c r="U55" s="82">
        <f>(U50/'14년'!U54-1)*100</f>
        <v>-1.4069483927518833</v>
      </c>
    </row>
    <row r="56" spans="1:22" s="75" customFormat="1" ht="20.25" customHeight="1">
      <c r="A56" s="80"/>
      <c r="B56" s="80" t="s">
        <v>41</v>
      </c>
      <c r="C56" s="81">
        <f>(C51/'14년'!C55-1)*100</f>
        <v>-1.5492570499563652</v>
      </c>
      <c r="D56" s="81">
        <f>(D51/'14년'!D55-1)*100</f>
        <v>-0.68489305563352865</v>
      </c>
      <c r="E56" s="81">
        <f>(E51/'14년'!E55-1)*100</f>
        <v>6.9005956596960072</v>
      </c>
      <c r="F56" s="81">
        <f>(F51/'14년'!F55-1)*100</f>
        <v>1.6396295829507412</v>
      </c>
      <c r="G56" s="81">
        <f>(G51/'14년'!G55-1)*100</f>
        <v>-6.4203813415416473</v>
      </c>
      <c r="H56" s="81">
        <f>(H51/'14년'!H55-1)*100</f>
        <v>-2.7714070525344137</v>
      </c>
      <c r="I56" s="81">
        <f>(I51/'14년'!I55-1)*100</f>
        <v>-5.7179402679952807</v>
      </c>
      <c r="J56" s="81">
        <f>(J51/'14년'!J55-1)*100</f>
        <v>-4.9971817971817938</v>
      </c>
      <c r="K56" s="82">
        <f>(K51/'14년'!K55-1)*100</f>
        <v>-1.8102890122325355</v>
      </c>
      <c r="L56" s="81">
        <f>(L51/'14년'!L55-1)*100</f>
        <v>-5.417948093900038</v>
      </c>
      <c r="M56" s="81">
        <f>(M51/'14년'!M55-1)*100</f>
        <v>-0.98180414171810115</v>
      </c>
      <c r="N56" s="81">
        <f>(N51/'14년'!N55-1)*100</f>
        <v>2.5200493333251472</v>
      </c>
      <c r="O56" s="81">
        <f>(O51/'14년'!O55-1)*100</f>
        <v>-1.4380683723591026</v>
      </c>
      <c r="P56" s="81">
        <f>(P51/'14년'!P55-1)*100</f>
        <v>-3.1935270422437156</v>
      </c>
      <c r="Q56" s="81">
        <f>(Q51/'14년'!Q55-1)*100</f>
        <v>-5.619005425683099</v>
      </c>
      <c r="R56" s="81">
        <f>(R51/'14년'!R55-1)*100</f>
        <v>-1.6125176313084189</v>
      </c>
      <c r="S56" s="81">
        <f>(S51/'14년'!S55-1)*100</f>
        <v>-3.4993815798443739</v>
      </c>
      <c r="T56" s="82">
        <f>(T51/'14년'!T55-1)*100</f>
        <v>-2.4752654765346715</v>
      </c>
      <c r="U56" s="82">
        <f>(U51/'14년'!U55-1)*100</f>
        <v>-2.1394449891308009</v>
      </c>
    </row>
    <row r="57" spans="1:22" s="75" customFormat="1" ht="20.25" customHeight="1">
      <c r="A57" s="80"/>
      <c r="B57" s="80" t="s">
        <v>40</v>
      </c>
      <c r="C57" s="81">
        <f>(C52/'14년'!C56-1)*100</f>
        <v>-7.69521989561831</v>
      </c>
      <c r="D57" s="81">
        <f>(D52/'14년'!D56-1)*100</f>
        <v>-11.137173780544119</v>
      </c>
      <c r="E57" s="81">
        <f>(E52/'14년'!E56-1)*100</f>
        <v>-13.371108615111227</v>
      </c>
      <c r="F57" s="81">
        <f>(F52/'14년'!F56-1)*100</f>
        <v>-10.796480044427771</v>
      </c>
      <c r="G57" s="81">
        <f>(G52/'14년'!G56-1)*100</f>
        <v>-14.477260076618315</v>
      </c>
      <c r="H57" s="81">
        <f>(H52/'14년'!H56-1)*100</f>
        <v>-12.732358857912507</v>
      </c>
      <c r="I57" s="81">
        <f>(I52/'14년'!I56-1)*100</f>
        <v>-18.178962855206382</v>
      </c>
      <c r="J57" s="81">
        <f>(J52/'14년'!J56-1)*100</f>
        <v>-15.16186454134434</v>
      </c>
      <c r="K57" s="82">
        <f>(K52/'14년'!K56-1)*100</f>
        <v>-13.043154121863799</v>
      </c>
      <c r="L57" s="81">
        <f>(L52/'14년'!L56-1)*100</f>
        <v>-14.759381565840467</v>
      </c>
      <c r="M57" s="81">
        <f>(M52/'14년'!M56-1)*100</f>
        <v>-10.69383564348616</v>
      </c>
      <c r="N57" s="81">
        <f>(N52/'14년'!N56-1)*100</f>
        <v>-3.2666295151730029</v>
      </c>
      <c r="O57" s="81">
        <f>(O52/'14년'!O56-1)*100</f>
        <v>-9.9195492252308615</v>
      </c>
      <c r="P57" s="81">
        <f>(P52/'14년'!P56-1)*100</f>
        <v>-2.7992044757532364</v>
      </c>
      <c r="Q57" s="81">
        <f>(Q52/'14년'!Q56-1)*100</f>
        <v>-4.215532366792873</v>
      </c>
      <c r="R57" s="81">
        <f>(R52/'14년'!R56-1)*100</f>
        <v>6.0968971148611883</v>
      </c>
      <c r="S57" s="81">
        <f>(S52/'14년'!S56-1)*100</f>
        <v>-0.52385771245606616</v>
      </c>
      <c r="T57" s="82">
        <f>(T52/'14년'!T56-1)*100</f>
        <v>-5.2677164483177723</v>
      </c>
      <c r="U57" s="82">
        <f>(U52/'14년'!U56-1)*100</f>
        <v>-9.3448142877440521</v>
      </c>
    </row>
    <row r="58" spans="1:22" s="75" customFormat="1" ht="20.25" customHeight="1">
      <c r="A58" s="80"/>
      <c r="B58" s="80" t="s">
        <v>42</v>
      </c>
      <c r="C58" s="81">
        <f>(C53/'14년'!C57-1)*100</f>
        <v>10.546951230329803</v>
      </c>
      <c r="D58" s="81">
        <f>(D53/'14년'!D57-1)*100</f>
        <v>21.06820933674156</v>
      </c>
      <c r="E58" s="81">
        <f>(E53/'14년'!E57-1)*100</f>
        <v>52.580084617709289</v>
      </c>
      <c r="F58" s="81">
        <f>(F53/'14년'!F57-1)*100</f>
        <v>27.733014342204765</v>
      </c>
      <c r="G58" s="81">
        <f>(G53/'14년'!G57-1)*100</f>
        <v>9.1191840730040052</v>
      </c>
      <c r="H58" s="81">
        <f>(H53/'14년'!H57-1)*100</f>
        <v>16.214659513543751</v>
      </c>
      <c r="I58" s="81">
        <f>(I53/'14년'!I57-1)*100</f>
        <v>20.25427670680655</v>
      </c>
      <c r="J58" s="81">
        <f>(J53/'14년'!J57-1)*100</f>
        <v>15.034696297597616</v>
      </c>
      <c r="K58" s="82">
        <f>(K53/'14년'!K57-1)*100</f>
        <v>20.999202315033159</v>
      </c>
      <c r="L58" s="81">
        <f>(L53/'14년'!L57-1)*100</f>
        <v>12.779453730126367</v>
      </c>
      <c r="M58" s="81">
        <f>(M53/'14년'!M57-1)*100</f>
        <v>14.916689561549523</v>
      </c>
      <c r="N58" s="81">
        <f>(N53/'14년'!N57-1)*100</f>
        <v>11.405146395345223</v>
      </c>
      <c r="O58" s="81">
        <f>(O53/'14년'!O57-1)*100</f>
        <v>13.013654789844242</v>
      </c>
      <c r="P58" s="81">
        <f>(P53/'14년'!P57-1)*100</f>
        <v>-3.8494836435594593</v>
      </c>
      <c r="Q58" s="81">
        <f>(Q53/'14년'!Q57-1)*100</f>
        <v>-7.9388823592264179</v>
      </c>
      <c r="R58" s="81">
        <f>(R53/'14년'!R57-1)*100</f>
        <v>-12.342219998570513</v>
      </c>
      <c r="S58" s="81">
        <f>(S53/'14년'!S57-1)*100</f>
        <v>-8.1563012110795761</v>
      </c>
      <c r="T58" s="82">
        <f>(T53/'14년'!T57-1)*100</f>
        <v>2.0826453956329649</v>
      </c>
      <c r="U58" s="82">
        <f>(U53/'14년'!U57-1)*100</f>
        <v>10.969928575922626</v>
      </c>
    </row>
    <row r="59" spans="1:22" s="75" customFormat="1" ht="13.5" customHeight="1">
      <c r="A59" s="80"/>
      <c r="B59" s="80"/>
      <c r="C59" s="81"/>
      <c r="D59" s="81"/>
      <c r="E59" s="81"/>
      <c r="F59" s="81"/>
      <c r="G59" s="81"/>
      <c r="H59" s="81"/>
      <c r="I59" s="81"/>
      <c r="J59" s="81"/>
      <c r="K59" s="82"/>
      <c r="L59" s="81"/>
      <c r="M59" s="81"/>
      <c r="N59" s="81"/>
      <c r="O59" s="81"/>
      <c r="P59" s="81"/>
      <c r="Q59" s="81"/>
      <c r="R59" s="81"/>
      <c r="S59" s="81"/>
      <c r="T59" s="82"/>
      <c r="U59" s="82"/>
    </row>
    <row r="60" spans="1:22" s="75" customFormat="1" ht="20.25" customHeight="1">
      <c r="A60" s="80" t="s">
        <v>92</v>
      </c>
      <c r="B60" s="80" t="s">
        <v>91</v>
      </c>
      <c r="C60" s="81">
        <f>(C50/'14년'!R54-1)*100</f>
        <v>2.2399110450601611</v>
      </c>
      <c r="D60" s="81">
        <f>(D50/C50-1)*100</f>
        <v>-10.867394157416166</v>
      </c>
      <c r="E60" s="81">
        <f>(E50/D50-1)*100</f>
        <v>21.594208849806719</v>
      </c>
      <c r="F60" s="83"/>
      <c r="G60" s="81">
        <f>(G50/E50-1)*100</f>
        <v>-4.6623375370275717</v>
      </c>
      <c r="H60" s="81">
        <f>(H50/G50-1)*100</f>
        <v>0.33955084153955983</v>
      </c>
      <c r="I60" s="81">
        <f>(I50/H50-1)*100</f>
        <v>-2.4313488160980445</v>
      </c>
      <c r="J60" s="83"/>
      <c r="K60" s="83"/>
      <c r="L60" s="81">
        <f>(L50/I50-1)*100</f>
        <v>0.31478724723978946</v>
      </c>
      <c r="M60" s="81">
        <f>(M50/L50-1)*100</f>
        <v>-10.310037975401009</v>
      </c>
      <c r="N60" s="81">
        <f>(N50/M50-1)*100</f>
        <v>3.3746208291203228</v>
      </c>
      <c r="O60" s="83"/>
      <c r="P60" s="81">
        <f>(P50/N50-1)*100</f>
        <v>6.399426469117131</v>
      </c>
      <c r="Q60" s="81">
        <f>(Q50/P50-1)*100</f>
        <v>-2.4408079267496441</v>
      </c>
      <c r="R60" s="81">
        <f>(R50/Q50-1)*100</f>
        <v>-2.6689153014241351</v>
      </c>
      <c r="S60" s="83"/>
      <c r="T60" s="83"/>
      <c r="U60" s="83"/>
    </row>
    <row r="61" spans="1:22" s="75" customFormat="1" ht="20.25" customHeight="1">
      <c r="A61" s="80"/>
      <c r="B61" s="80" t="s">
        <v>41</v>
      </c>
      <c r="C61" s="81">
        <f>(C51/'14년'!R55-1)*100</f>
        <v>-1.5551411700016726</v>
      </c>
      <c r="D61" s="81">
        <f t="shared" ref="D61:E63" si="4">(D51/C51-1)*100</f>
        <v>-3.3360855786393362</v>
      </c>
      <c r="E61" s="81">
        <f t="shared" si="4"/>
        <v>15.647001928161842</v>
      </c>
      <c r="F61" s="83"/>
      <c r="G61" s="81">
        <f t="shared" ref="G61:G63" si="5">(G51/E51-1)*100</f>
        <v>-5.7236113223122498</v>
      </c>
      <c r="H61" s="81">
        <f t="shared" ref="H61:I63" si="6">(H51/G51-1)*100</f>
        <v>-1.0933620595300453</v>
      </c>
      <c r="I61" s="81">
        <f t="shared" si="6"/>
        <v>-1.6884591863478793</v>
      </c>
      <c r="J61" s="83"/>
      <c r="K61" s="83"/>
      <c r="L61" s="81">
        <f t="shared" ref="L61:L63" si="7">(L51/I51-1)*100</f>
        <v>1.3015711272778896</v>
      </c>
      <c r="M61" s="81">
        <f t="shared" ref="M61:N61" si="8">(M51/L51-1)*100</f>
        <v>-5.5125063599094748</v>
      </c>
      <c r="N61" s="81">
        <f t="shared" si="8"/>
        <v>3.4122067006257417</v>
      </c>
      <c r="O61" s="83"/>
      <c r="P61" s="81">
        <f t="shared" ref="P61:P63" si="9">(P51/N51-1)*100</f>
        <v>-0.17716064160880896</v>
      </c>
      <c r="Q61" s="81">
        <f t="shared" ref="Q61:R61" si="10">(Q51/P51-1)*100</f>
        <v>-1.6470404834996177</v>
      </c>
      <c r="R61" s="81">
        <f t="shared" si="10"/>
        <v>0.35418838432792477</v>
      </c>
      <c r="S61" s="83"/>
      <c r="T61" s="83"/>
      <c r="U61" s="83"/>
    </row>
    <row r="62" spans="1:22" s="75" customFormat="1" ht="20.25" customHeight="1">
      <c r="A62" s="80"/>
      <c r="B62" s="80" t="s">
        <v>40</v>
      </c>
      <c r="C62" s="81">
        <f>(C52/'14년'!R56-1)*100</f>
        <v>5.177637863210105</v>
      </c>
      <c r="D62" s="81">
        <f t="shared" si="4"/>
        <v>-6.03113220444913</v>
      </c>
      <c r="E62" s="81">
        <f t="shared" si="4"/>
        <v>7.4034044852742564</v>
      </c>
      <c r="F62" s="83"/>
      <c r="G62" s="81">
        <f t="shared" si="5"/>
        <v>1.0914368650217776</v>
      </c>
      <c r="H62" s="81">
        <f t="shared" si="6"/>
        <v>-3.2561879055877818</v>
      </c>
      <c r="I62" s="81">
        <f t="shared" si="6"/>
        <v>-2.0618148719775187</v>
      </c>
      <c r="J62" s="83"/>
      <c r="K62" s="83"/>
      <c r="L62" s="81">
        <f t="shared" si="7"/>
        <v>2.8679085178600294</v>
      </c>
      <c r="M62" s="81">
        <f t="shared" ref="M62:N62" si="11">(M52/L52-1)*100</f>
        <v>-11.166540640865751</v>
      </c>
      <c r="N62" s="81">
        <f t="shared" si="11"/>
        <v>5.5394649568870191</v>
      </c>
      <c r="O62" s="83"/>
      <c r="P62" s="81">
        <f t="shared" si="9"/>
        <v>9.5515915827842903</v>
      </c>
      <c r="Q62" s="81">
        <f t="shared" ref="Q62:R62" si="12">(Q52/P52-1)*100</f>
        <v>-0.82703891385409456</v>
      </c>
      <c r="R62" s="81">
        <f t="shared" si="12"/>
        <v>-0.41262954928898976</v>
      </c>
      <c r="S62" s="83"/>
      <c r="T62" s="83"/>
      <c r="U62" s="83"/>
    </row>
    <row r="63" spans="1:22" s="75" customFormat="1" ht="20.25" customHeight="1">
      <c r="A63" s="80"/>
      <c r="B63" s="80" t="s">
        <v>42</v>
      </c>
      <c r="C63" s="81">
        <f>(C53/'14년'!R57-1)*100</f>
        <v>-10.925595025373458</v>
      </c>
      <c r="D63" s="81">
        <f t="shared" si="4"/>
        <v>1.0928874053151905</v>
      </c>
      <c r="E63" s="81">
        <f t="shared" si="4"/>
        <v>28.239645674916257</v>
      </c>
      <c r="F63" s="83"/>
      <c r="G63" s="81">
        <f t="shared" si="5"/>
        <v>-14.442573840707084</v>
      </c>
      <c r="H63" s="81">
        <f t="shared" si="6"/>
        <v>2.1760833393619228</v>
      </c>
      <c r="I63" s="81">
        <f t="shared" si="6"/>
        <v>-1.1540803466489225</v>
      </c>
      <c r="J63" s="83"/>
      <c r="K63" s="83"/>
      <c r="L63" s="81">
        <f t="shared" si="7"/>
        <v>-0.91971806773251119</v>
      </c>
      <c r="M63" s="81">
        <f t="shared" ref="M63:N63" si="13">(M53/L53-1)*100</f>
        <v>2.8122379341256831</v>
      </c>
      <c r="N63" s="81">
        <f t="shared" si="13"/>
        <v>0.70597831437129166</v>
      </c>
      <c r="O63" s="83"/>
      <c r="P63" s="81">
        <f t="shared" si="9"/>
        <v>-13.147788685779716</v>
      </c>
      <c r="Q63" s="81">
        <f t="shared" ref="Q63:R63" si="14">(Q53/P53-1)*100</f>
        <v>-3.0260153712576732</v>
      </c>
      <c r="R63" s="81">
        <f t="shared" si="14"/>
        <v>1.6729672370340953</v>
      </c>
      <c r="S63" s="83"/>
      <c r="T63" s="83"/>
      <c r="U63" s="83"/>
    </row>
    <row r="64" spans="1:22" ht="20.25" customHeight="1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6" spans="10:19" ht="20.25" customHeight="1">
      <c r="J66" s="58"/>
      <c r="O66" s="58"/>
      <c r="S66" s="58"/>
    </row>
    <row r="67" spans="10:19" ht="20.25" customHeight="1">
      <c r="J67" s="58"/>
      <c r="O67" s="58"/>
      <c r="S67" s="58"/>
    </row>
    <row r="68" spans="10:19" ht="20.25" customHeight="1">
      <c r="J68" s="58"/>
      <c r="O68" s="58"/>
      <c r="S68" s="58"/>
    </row>
    <row r="69" spans="10:19" ht="20.25" customHeight="1">
      <c r="J69" s="58"/>
      <c r="O69" s="58"/>
      <c r="S69" s="58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9"/>
  <sheetViews>
    <sheetView topLeftCell="A44" zoomScale="85" zoomScaleNormal="85" workbookViewId="0">
      <pane xSplit="1" topLeftCell="H1" activePane="topRight" state="frozen"/>
      <selection pane="topRight" activeCell="C4" sqref="C4:U4"/>
    </sheetView>
  </sheetViews>
  <sheetFormatPr defaultRowHeight="20.25" customHeight="1"/>
  <cols>
    <col min="1" max="1" width="10.109375" style="6" customWidth="1"/>
    <col min="2" max="2" width="7.6640625" style="6" bestFit="1" customWidth="1"/>
    <col min="3" max="5" width="8.44140625" style="6" customWidth="1"/>
    <col min="6" max="6" width="10.6640625" style="6" customWidth="1"/>
    <col min="7" max="9" width="8.44140625" style="6" customWidth="1"/>
    <col min="10" max="11" width="10.6640625" style="6" customWidth="1"/>
    <col min="12" max="14" width="8.44140625" style="6" customWidth="1"/>
    <col min="15" max="15" width="9.21875" style="6" customWidth="1"/>
    <col min="16" max="18" width="9" style="6" customWidth="1"/>
    <col min="19" max="21" width="9.77734375" style="6" customWidth="1"/>
    <col min="22" max="16384" width="8.88671875" style="6"/>
  </cols>
  <sheetData>
    <row r="1" spans="1:21" ht="14.25" customHeight="1">
      <c r="F1" s="55"/>
      <c r="J1" s="55"/>
      <c r="K1" s="55"/>
      <c r="O1" s="55"/>
      <c r="S1" s="55"/>
      <c r="T1" s="55"/>
      <c r="U1" s="55"/>
    </row>
    <row r="2" spans="1:21" ht="27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0.25" customHeight="1">
      <c r="F3" s="55"/>
      <c r="J3" s="55"/>
      <c r="K3" s="55"/>
      <c r="O3" s="55"/>
      <c r="S3" s="55"/>
      <c r="U3" s="67" t="s">
        <v>25</v>
      </c>
    </row>
    <row r="4" spans="1:21" ht="30.75" customHeight="1" thickBot="1">
      <c r="A4" s="3" t="s">
        <v>1</v>
      </c>
      <c r="B4" s="4" t="s">
        <v>2</v>
      </c>
      <c r="C4" s="5" t="s">
        <v>148</v>
      </c>
      <c r="D4" s="5" t="s">
        <v>149</v>
      </c>
      <c r="E4" s="5" t="s">
        <v>150</v>
      </c>
      <c r="F4" s="20" t="s">
        <v>3</v>
      </c>
      <c r="G4" s="5" t="s">
        <v>151</v>
      </c>
      <c r="H4" s="5" t="s">
        <v>152</v>
      </c>
      <c r="I4" s="5" t="s">
        <v>153</v>
      </c>
      <c r="J4" s="20" t="s">
        <v>4</v>
      </c>
      <c r="K4" s="20" t="s">
        <v>5</v>
      </c>
      <c r="L4" s="5" t="s">
        <v>154</v>
      </c>
      <c r="M4" s="5" t="s">
        <v>155</v>
      </c>
      <c r="N4" s="5" t="s">
        <v>156</v>
      </c>
      <c r="O4" s="20" t="s">
        <v>6</v>
      </c>
      <c r="P4" s="5" t="s">
        <v>157</v>
      </c>
      <c r="Q4" s="5" t="s">
        <v>158</v>
      </c>
      <c r="R4" s="5" t="s">
        <v>159</v>
      </c>
      <c r="S4" s="20" t="s">
        <v>7</v>
      </c>
      <c r="T4" s="20" t="s">
        <v>8</v>
      </c>
      <c r="U4" s="20" t="s">
        <v>160</v>
      </c>
    </row>
    <row r="5" spans="1:21" ht="27" customHeight="1" thickTop="1">
      <c r="A5" s="7" t="s">
        <v>17</v>
      </c>
      <c r="B5" s="14" t="s">
        <v>9</v>
      </c>
      <c r="C5" s="8">
        <v>47182</v>
      </c>
      <c r="D5" s="8">
        <v>41570</v>
      </c>
      <c r="E5" s="8">
        <v>46562</v>
      </c>
      <c r="F5" s="21">
        <f>SUM(C5:E5)</f>
        <v>135314</v>
      </c>
      <c r="G5" s="8">
        <v>47829</v>
      </c>
      <c r="H5" s="8">
        <v>44933</v>
      </c>
      <c r="I5" s="8">
        <v>45680</v>
      </c>
      <c r="J5" s="21">
        <f>SUM(G5:I5)</f>
        <v>138442</v>
      </c>
      <c r="K5" s="21">
        <f>SUM(J5,F5)</f>
        <v>273756</v>
      </c>
      <c r="L5" s="8">
        <v>46148</v>
      </c>
      <c r="M5" s="8">
        <v>45730</v>
      </c>
      <c r="N5" s="8">
        <v>47657</v>
      </c>
      <c r="O5" s="21">
        <f>SUM(L5:N5)</f>
        <v>139535</v>
      </c>
      <c r="P5" s="86">
        <v>48138</v>
      </c>
      <c r="Q5" s="86">
        <v>49581</v>
      </c>
      <c r="R5" s="86">
        <v>47909</v>
      </c>
      <c r="S5" s="21">
        <f>SUM(P5:R5)</f>
        <v>145628</v>
      </c>
      <c r="T5" s="47">
        <f>SUM(S5,O5)</f>
        <v>285163</v>
      </c>
      <c r="U5" s="47">
        <f>SUM(T5,K5)</f>
        <v>558919</v>
      </c>
    </row>
    <row r="6" spans="1:21" ht="27" customHeight="1">
      <c r="A6" s="9"/>
      <c r="B6" s="24" t="s">
        <v>10</v>
      </c>
      <c r="C6" s="25">
        <v>29103</v>
      </c>
      <c r="D6" s="25">
        <v>27295</v>
      </c>
      <c r="E6" s="25">
        <v>30948</v>
      </c>
      <c r="F6" s="36">
        <f>SUM(C6:E6)</f>
        <v>87346</v>
      </c>
      <c r="G6" s="25">
        <v>30071</v>
      </c>
      <c r="H6" s="25">
        <v>29234</v>
      </c>
      <c r="I6" s="25">
        <v>31032</v>
      </c>
      <c r="J6" s="51">
        <f>SUM(G6:I6)</f>
        <v>90337</v>
      </c>
      <c r="K6" s="36">
        <f>SUM(K7:K8)</f>
        <v>177683</v>
      </c>
      <c r="L6" s="25">
        <v>32061</v>
      </c>
      <c r="M6" s="25">
        <v>28638</v>
      </c>
      <c r="N6" s="25">
        <v>31261</v>
      </c>
      <c r="O6" s="51">
        <f>SUM(L6:N6)</f>
        <v>91960</v>
      </c>
      <c r="P6" s="25">
        <v>30904</v>
      </c>
      <c r="Q6" s="25">
        <v>32133</v>
      </c>
      <c r="R6" s="25">
        <v>30824</v>
      </c>
      <c r="S6" s="51">
        <f>SUM(P6:R6)</f>
        <v>93861</v>
      </c>
      <c r="T6" s="53">
        <f>SUM(S6,O6)</f>
        <v>185821</v>
      </c>
      <c r="U6" s="53">
        <f>SUM(T6,K6)</f>
        <v>363504</v>
      </c>
    </row>
    <row r="7" spans="1:21" ht="27" customHeight="1">
      <c r="A7" s="9"/>
      <c r="B7" s="15" t="s">
        <v>15</v>
      </c>
      <c r="C7" s="8">
        <v>25767</v>
      </c>
      <c r="D7" s="8">
        <v>22765</v>
      </c>
      <c r="E7" s="8">
        <v>26890</v>
      </c>
      <c r="F7" s="21">
        <f>SUM(C7:E7)</f>
        <v>75422</v>
      </c>
      <c r="G7" s="8">
        <v>25720</v>
      </c>
      <c r="H7" s="8">
        <v>25120</v>
      </c>
      <c r="I7" s="8">
        <v>26060</v>
      </c>
      <c r="J7" s="21">
        <f>SUM(G7:I7)</f>
        <v>76900</v>
      </c>
      <c r="K7" s="21">
        <f>SUM(F7+J7)</f>
        <v>152322</v>
      </c>
      <c r="L7" s="8">
        <v>27543</v>
      </c>
      <c r="M7" s="8">
        <v>24572</v>
      </c>
      <c r="N7" s="8">
        <v>27060</v>
      </c>
      <c r="O7" s="21">
        <f>SUM(L7:N7)</f>
        <v>79175</v>
      </c>
      <c r="P7" s="8">
        <v>26765</v>
      </c>
      <c r="Q7" s="8">
        <v>27575</v>
      </c>
      <c r="R7" s="8">
        <v>26984</v>
      </c>
      <c r="S7" s="21">
        <f>SUM(P7:R7)</f>
        <v>81324</v>
      </c>
      <c r="T7" s="39">
        <f>SUM(S7,O7)</f>
        <v>160499</v>
      </c>
      <c r="U7" s="39">
        <f>SUM(T7,K7)</f>
        <v>312821</v>
      </c>
    </row>
    <row r="8" spans="1:21" ht="27" customHeight="1">
      <c r="A8" s="9"/>
      <c r="B8" s="15" t="s">
        <v>16</v>
      </c>
      <c r="C8" s="8">
        <v>3336</v>
      </c>
      <c r="D8" s="8">
        <v>4530</v>
      </c>
      <c r="E8" s="8">
        <v>4058</v>
      </c>
      <c r="F8" s="21">
        <f>SUM(C8:E8)</f>
        <v>11924</v>
      </c>
      <c r="G8" s="8">
        <v>4351</v>
      </c>
      <c r="H8" s="8">
        <v>4114</v>
      </c>
      <c r="I8" s="8">
        <v>4972</v>
      </c>
      <c r="J8" s="21">
        <f>SUM(G8:I8)</f>
        <v>13437</v>
      </c>
      <c r="K8" s="21">
        <f>SUM(F8+J8)</f>
        <v>25361</v>
      </c>
      <c r="L8" s="8">
        <v>4518</v>
      </c>
      <c r="M8" s="8">
        <v>4066</v>
      </c>
      <c r="N8" s="8">
        <v>4201</v>
      </c>
      <c r="O8" s="21">
        <f>SUM(L8:N8)</f>
        <v>12785</v>
      </c>
      <c r="P8" s="8">
        <v>4139</v>
      </c>
      <c r="Q8" s="8">
        <v>4558</v>
      </c>
      <c r="R8" s="8">
        <v>3840</v>
      </c>
      <c r="S8" s="21">
        <f>SUM(P8:R8)</f>
        <v>12537</v>
      </c>
      <c r="T8" s="21">
        <f>SUM(S8,O8)</f>
        <v>25322</v>
      </c>
      <c r="U8" s="21">
        <f>SUM(T8,K8)</f>
        <v>50683</v>
      </c>
    </row>
    <row r="9" spans="1:21" ht="27" customHeight="1" thickBot="1">
      <c r="A9" s="69"/>
      <c r="B9" s="70" t="s">
        <v>11</v>
      </c>
      <c r="C9" s="71">
        <v>10774</v>
      </c>
      <c r="D9" s="71">
        <v>9569</v>
      </c>
      <c r="E9" s="71">
        <v>8417</v>
      </c>
      <c r="F9" s="72">
        <f>E9</f>
        <v>8417</v>
      </c>
      <c r="G9" s="71">
        <v>10648</v>
      </c>
      <c r="H9" s="71">
        <v>10797</v>
      </c>
      <c r="I9" s="71">
        <v>11987</v>
      </c>
      <c r="J9" s="68">
        <f>I9</f>
        <v>11987</v>
      </c>
      <c r="K9" s="68">
        <f>J9</f>
        <v>11987</v>
      </c>
      <c r="L9" s="71">
        <v>10627</v>
      </c>
      <c r="M9" s="71">
        <v>12554</v>
      </c>
      <c r="N9" s="71">
        <v>12366</v>
      </c>
      <c r="O9" s="68">
        <f>N9</f>
        <v>12366</v>
      </c>
      <c r="P9" s="71">
        <v>12180</v>
      </c>
      <c r="Q9" s="71">
        <v>12381</v>
      </c>
      <c r="R9" s="71">
        <v>13333</v>
      </c>
      <c r="S9" s="68">
        <f>R9</f>
        <v>13333</v>
      </c>
      <c r="T9" s="68">
        <f>S9</f>
        <v>13333</v>
      </c>
      <c r="U9" s="72">
        <f>T9</f>
        <v>13333</v>
      </c>
    </row>
    <row r="10" spans="1:21" ht="27" customHeight="1" thickTop="1">
      <c r="A10" s="7" t="s">
        <v>19</v>
      </c>
      <c r="B10" s="14" t="s">
        <v>9</v>
      </c>
      <c r="C10" s="8">
        <v>17386</v>
      </c>
      <c r="D10" s="8">
        <v>17490</v>
      </c>
      <c r="E10" s="8">
        <v>19898</v>
      </c>
      <c r="F10" s="21">
        <f>SUM(C10:E10)</f>
        <v>54774</v>
      </c>
      <c r="G10" s="8">
        <v>20089</v>
      </c>
      <c r="H10" s="8">
        <v>19720</v>
      </c>
      <c r="I10" s="8">
        <v>19632</v>
      </c>
      <c r="J10" s="21">
        <f>SUM(G10:I10)</f>
        <v>59441</v>
      </c>
      <c r="K10" s="21">
        <f>SUM(J10,F10)</f>
        <v>114215</v>
      </c>
      <c r="L10" s="8">
        <v>19602</v>
      </c>
      <c r="M10" s="8">
        <v>17614</v>
      </c>
      <c r="N10" s="8">
        <v>18914</v>
      </c>
      <c r="O10" s="21">
        <f>SUM(L10:N10)</f>
        <v>56130</v>
      </c>
      <c r="P10" s="8">
        <v>20214</v>
      </c>
      <c r="Q10" s="8">
        <v>20258</v>
      </c>
      <c r="R10" s="8">
        <v>18008</v>
      </c>
      <c r="S10" s="21">
        <f>SUM(P10:R10)</f>
        <v>58480</v>
      </c>
      <c r="T10" s="21">
        <f>SUM(S10,O10)</f>
        <v>114610</v>
      </c>
      <c r="U10" s="21">
        <f>SUM(T10,K10)</f>
        <v>228825</v>
      </c>
    </row>
    <row r="11" spans="1:21" ht="27" customHeight="1">
      <c r="A11" s="9"/>
      <c r="B11" s="24" t="s">
        <v>10</v>
      </c>
      <c r="C11" s="25">
        <v>13952</v>
      </c>
      <c r="D11" s="25">
        <v>14077</v>
      </c>
      <c r="E11" s="25">
        <v>15741</v>
      </c>
      <c r="F11" s="36">
        <f>SUM(C11:E11)</f>
        <v>43770</v>
      </c>
      <c r="G11" s="25">
        <v>14969</v>
      </c>
      <c r="H11" s="25">
        <v>15818</v>
      </c>
      <c r="I11" s="25">
        <v>15941</v>
      </c>
      <c r="J11" s="53">
        <f>SUM(G11:I11)</f>
        <v>46728</v>
      </c>
      <c r="K11" s="36">
        <f>SUM(K12:K13)</f>
        <v>90498</v>
      </c>
      <c r="L11" s="25">
        <v>15728</v>
      </c>
      <c r="M11" s="25">
        <v>14307</v>
      </c>
      <c r="N11" s="25">
        <v>14975</v>
      </c>
      <c r="O11" s="53">
        <f>SUM(L11:N11)</f>
        <v>45010</v>
      </c>
      <c r="P11" s="25">
        <v>15628</v>
      </c>
      <c r="Q11" s="25">
        <v>16420</v>
      </c>
      <c r="R11" s="25">
        <v>15893</v>
      </c>
      <c r="S11" s="36">
        <f>SUM(S12:S13)</f>
        <v>47941</v>
      </c>
      <c r="T11" s="53">
        <f>SUM(S11,O11)</f>
        <v>92951</v>
      </c>
      <c r="U11" s="53">
        <f>SUM(T11,K11)</f>
        <v>183449</v>
      </c>
    </row>
    <row r="12" spans="1:21" ht="27" customHeight="1">
      <c r="A12" s="9"/>
      <c r="B12" s="15" t="s">
        <v>15</v>
      </c>
      <c r="C12" s="8">
        <v>9328</v>
      </c>
      <c r="D12" s="8">
        <v>9668</v>
      </c>
      <c r="E12" s="8">
        <v>10566</v>
      </c>
      <c r="F12" s="21">
        <f>SUM(C12:E12)</f>
        <v>29562</v>
      </c>
      <c r="G12" s="8">
        <v>9433</v>
      </c>
      <c r="H12" s="8">
        <v>9863</v>
      </c>
      <c r="I12" s="8">
        <v>9553</v>
      </c>
      <c r="J12" s="39">
        <f>SUM(G12:I12)</f>
        <v>28849</v>
      </c>
      <c r="K12" s="21">
        <f>SUM(F12+J12)</f>
        <v>58411</v>
      </c>
      <c r="L12" s="8">
        <v>9840</v>
      </c>
      <c r="M12" s="8">
        <v>8788</v>
      </c>
      <c r="N12" s="8">
        <v>9213</v>
      </c>
      <c r="O12" s="39">
        <f>SUM(L12:N12)</f>
        <v>27841</v>
      </c>
      <c r="P12" s="8">
        <v>9968</v>
      </c>
      <c r="Q12" s="8">
        <v>10368</v>
      </c>
      <c r="R12" s="8">
        <v>10276</v>
      </c>
      <c r="S12" s="21">
        <f>SUM(P12:R12)</f>
        <v>30612</v>
      </c>
      <c r="T12" s="39">
        <f>SUM(S12,O12)</f>
        <v>58453</v>
      </c>
      <c r="U12" s="39">
        <f>SUM(T12,K12)</f>
        <v>116864</v>
      </c>
    </row>
    <row r="13" spans="1:21" ht="27" customHeight="1">
      <c r="A13" s="9"/>
      <c r="B13" s="15" t="s">
        <v>16</v>
      </c>
      <c r="C13" s="8">
        <v>4624</v>
      </c>
      <c r="D13" s="8">
        <v>4409</v>
      </c>
      <c r="E13" s="8">
        <v>5175</v>
      </c>
      <c r="F13" s="21">
        <f>SUM(C13:E13)</f>
        <v>14208</v>
      </c>
      <c r="G13" s="8">
        <v>5536</v>
      </c>
      <c r="H13" s="8">
        <v>5955</v>
      </c>
      <c r="I13" s="8">
        <v>6388</v>
      </c>
      <c r="J13" s="39">
        <f>SUM(G13:I13)</f>
        <v>17879</v>
      </c>
      <c r="K13" s="21">
        <f>SUM(F13+J13)</f>
        <v>32087</v>
      </c>
      <c r="L13" s="8">
        <v>5888</v>
      </c>
      <c r="M13" s="8">
        <v>5519</v>
      </c>
      <c r="N13" s="8">
        <v>5762</v>
      </c>
      <c r="O13" s="21">
        <f>SUM(L13:N13)</f>
        <v>17169</v>
      </c>
      <c r="P13" s="8">
        <v>5660</v>
      </c>
      <c r="Q13" s="8">
        <v>6052</v>
      </c>
      <c r="R13" s="8">
        <v>5617</v>
      </c>
      <c r="S13" s="21">
        <f>SUM(P13:R13)</f>
        <v>17329</v>
      </c>
      <c r="T13" s="21">
        <f>SUM(S13,O13)</f>
        <v>34498</v>
      </c>
      <c r="U13" s="21">
        <f>SUM(T13,K13)</f>
        <v>66585</v>
      </c>
    </row>
    <row r="14" spans="1:21" ht="27" customHeight="1" thickBot="1">
      <c r="A14" s="69"/>
      <c r="B14" s="70" t="s">
        <v>11</v>
      </c>
      <c r="C14" s="71">
        <v>7982</v>
      </c>
      <c r="D14" s="71">
        <v>7590</v>
      </c>
      <c r="E14" s="71">
        <v>7459</v>
      </c>
      <c r="F14" s="72">
        <f>E14</f>
        <v>7459</v>
      </c>
      <c r="G14" s="71">
        <v>8173</v>
      </c>
      <c r="H14" s="71">
        <v>8197</v>
      </c>
      <c r="I14" s="71">
        <v>8134</v>
      </c>
      <c r="J14" s="68">
        <f>I14</f>
        <v>8134</v>
      </c>
      <c r="K14" s="72">
        <f>SUM(F14+J14)</f>
        <v>15593</v>
      </c>
      <c r="L14" s="71">
        <v>7877</v>
      </c>
      <c r="M14" s="71">
        <v>7768</v>
      </c>
      <c r="N14" s="71">
        <v>7495</v>
      </c>
      <c r="O14" s="68">
        <f>N14</f>
        <v>7495</v>
      </c>
      <c r="P14" s="71">
        <v>7621</v>
      </c>
      <c r="Q14" s="71">
        <v>7714</v>
      </c>
      <c r="R14" s="71">
        <v>7278</v>
      </c>
      <c r="S14" s="68">
        <f>R14</f>
        <v>7278</v>
      </c>
      <c r="T14" s="68">
        <f>S14</f>
        <v>7278</v>
      </c>
      <c r="U14" s="72">
        <f>T14</f>
        <v>7278</v>
      </c>
    </row>
    <row r="15" spans="1:21" ht="27" customHeight="1" thickTop="1">
      <c r="A15" s="7" t="s">
        <v>18</v>
      </c>
      <c r="B15" s="14" t="s">
        <v>9</v>
      </c>
      <c r="C15" s="8">
        <v>10132</v>
      </c>
      <c r="D15" s="8">
        <v>9208</v>
      </c>
      <c r="E15" s="8">
        <v>11535</v>
      </c>
      <c r="F15" s="21">
        <f>SUM(C15:E15)</f>
        <v>30875</v>
      </c>
      <c r="G15" s="8">
        <v>10684</v>
      </c>
      <c r="H15" s="8">
        <v>9526</v>
      </c>
      <c r="I15" s="8">
        <v>10053</v>
      </c>
      <c r="J15" s="21">
        <f>SUM(G15:I15)</f>
        <v>30263</v>
      </c>
      <c r="K15" s="21">
        <f>SUM(J15,F15)</f>
        <v>61138</v>
      </c>
      <c r="L15" s="8">
        <v>10345</v>
      </c>
      <c r="M15" s="8">
        <v>9173</v>
      </c>
      <c r="N15" s="8">
        <v>9016</v>
      </c>
      <c r="O15" s="21">
        <f>SUM(L15:N15)</f>
        <v>28534</v>
      </c>
      <c r="P15" s="86">
        <v>10278</v>
      </c>
      <c r="Q15" s="86">
        <v>10206</v>
      </c>
      <c r="R15" s="86">
        <v>10647</v>
      </c>
      <c r="S15" s="21">
        <f>SUM(P15:R15)</f>
        <v>31131</v>
      </c>
      <c r="T15" s="21">
        <f>SUM(S15,O15)</f>
        <v>59665</v>
      </c>
      <c r="U15" s="21">
        <f>SUM(T15,K15)</f>
        <v>120803</v>
      </c>
    </row>
    <row r="16" spans="1:21" ht="27" customHeight="1">
      <c r="A16" s="9"/>
      <c r="B16" s="24" t="s">
        <v>10</v>
      </c>
      <c r="C16" s="25">
        <v>9715</v>
      </c>
      <c r="D16" s="25">
        <v>9636</v>
      </c>
      <c r="E16" s="25">
        <v>11601</v>
      </c>
      <c r="F16" s="36">
        <f>SUM(C16:E16)</f>
        <v>30952</v>
      </c>
      <c r="G16" s="25">
        <v>9384</v>
      </c>
      <c r="H16" s="25">
        <v>10005</v>
      </c>
      <c r="I16" s="25">
        <v>10269</v>
      </c>
      <c r="J16" s="51">
        <f>SUM(G16:I16)</f>
        <v>29658</v>
      </c>
      <c r="K16" s="36">
        <f>SUM(K17:K18)</f>
        <v>60610</v>
      </c>
      <c r="L16" s="25">
        <v>11092</v>
      </c>
      <c r="M16" s="25">
        <v>9306</v>
      </c>
      <c r="N16" s="25">
        <v>9373</v>
      </c>
      <c r="O16" s="51">
        <f>SUM(L16:N16)</f>
        <v>29771</v>
      </c>
      <c r="P16" s="25">
        <v>10363</v>
      </c>
      <c r="Q16" s="25">
        <v>10846</v>
      </c>
      <c r="R16" s="25">
        <v>10680</v>
      </c>
      <c r="S16" s="36">
        <f>SUM(S17:S18)</f>
        <v>31889</v>
      </c>
      <c r="T16" s="51">
        <f>SUM(S16,O16)</f>
        <v>61660</v>
      </c>
      <c r="U16" s="51">
        <f>SUM(T16,K16)</f>
        <v>122270</v>
      </c>
    </row>
    <row r="17" spans="1:21" ht="27" customHeight="1">
      <c r="A17" s="9"/>
      <c r="B17" s="15" t="s">
        <v>15</v>
      </c>
      <c r="C17" s="8">
        <v>5344</v>
      </c>
      <c r="D17" s="8">
        <v>5621</v>
      </c>
      <c r="E17" s="8">
        <v>6665</v>
      </c>
      <c r="F17" s="21">
        <f>SUM(C17:E17)</f>
        <v>17630</v>
      </c>
      <c r="G17" s="8">
        <v>4877</v>
      </c>
      <c r="H17" s="8">
        <v>5689</v>
      </c>
      <c r="I17" s="8">
        <v>6167</v>
      </c>
      <c r="J17" s="21">
        <f>SUM(G17:I17)</f>
        <v>16733</v>
      </c>
      <c r="K17" s="21">
        <f>SUM(F17+J17)</f>
        <v>34363</v>
      </c>
      <c r="L17" s="8">
        <v>6967</v>
      </c>
      <c r="M17" s="8">
        <v>5477</v>
      </c>
      <c r="N17" s="8">
        <v>5525</v>
      </c>
      <c r="O17" s="21">
        <f>SUM(L17:N17)</f>
        <v>17969</v>
      </c>
      <c r="P17" s="8">
        <v>6406</v>
      </c>
      <c r="Q17" s="8">
        <v>7130</v>
      </c>
      <c r="R17" s="8">
        <v>6587</v>
      </c>
      <c r="S17" s="21">
        <f>SUM(P17:R17)</f>
        <v>20123</v>
      </c>
      <c r="T17" s="21">
        <f>SUM(S17,O17)</f>
        <v>38092</v>
      </c>
      <c r="U17" s="21">
        <f>SUM(T17,K17)</f>
        <v>72455</v>
      </c>
    </row>
    <row r="18" spans="1:21" ht="27" customHeight="1">
      <c r="A18" s="9"/>
      <c r="B18" s="15" t="s">
        <v>16</v>
      </c>
      <c r="C18" s="8">
        <v>4371</v>
      </c>
      <c r="D18" s="8">
        <v>4015</v>
      </c>
      <c r="E18" s="8">
        <v>4936</v>
      </c>
      <c r="F18" s="21">
        <f>SUM(C18:E18)</f>
        <v>13322</v>
      </c>
      <c r="G18" s="8">
        <v>4507</v>
      </c>
      <c r="H18" s="8">
        <v>4316</v>
      </c>
      <c r="I18" s="8">
        <v>4102</v>
      </c>
      <c r="J18" s="21">
        <f>SUM(G18:I18)</f>
        <v>12925</v>
      </c>
      <c r="K18" s="21">
        <f>SUM(F18+J18)</f>
        <v>26247</v>
      </c>
      <c r="L18" s="8">
        <v>4125</v>
      </c>
      <c r="M18" s="8">
        <v>3829</v>
      </c>
      <c r="N18" s="8">
        <v>3848</v>
      </c>
      <c r="O18" s="21">
        <f>SUM(L18:N18)</f>
        <v>11802</v>
      </c>
      <c r="P18" s="8">
        <v>3957</v>
      </c>
      <c r="Q18" s="8">
        <v>3716</v>
      </c>
      <c r="R18" s="8">
        <v>4093</v>
      </c>
      <c r="S18" s="21">
        <f>SUM(P18:R18)</f>
        <v>11766</v>
      </c>
      <c r="T18" s="21">
        <f>SUM(S18,O18)</f>
        <v>23568</v>
      </c>
      <c r="U18" s="21">
        <f>SUM(T18,K18)</f>
        <v>49815</v>
      </c>
    </row>
    <row r="19" spans="1:21" ht="27" customHeight="1" thickBot="1">
      <c r="A19" s="69"/>
      <c r="B19" s="70" t="s">
        <v>11</v>
      </c>
      <c r="C19" s="71">
        <v>7026</v>
      </c>
      <c r="D19" s="71">
        <v>6566</v>
      </c>
      <c r="E19" s="71">
        <v>6518</v>
      </c>
      <c r="F19" s="72">
        <f>E19</f>
        <v>6518</v>
      </c>
      <c r="G19" s="71">
        <v>7892</v>
      </c>
      <c r="H19" s="71">
        <v>7354</v>
      </c>
      <c r="I19" s="71">
        <v>7114</v>
      </c>
      <c r="J19" s="68">
        <f>I19</f>
        <v>7114</v>
      </c>
      <c r="K19" s="72">
        <f>SUM(F19+J19)</f>
        <v>13632</v>
      </c>
      <c r="L19" s="71">
        <v>6418</v>
      </c>
      <c r="M19" s="71">
        <v>6358</v>
      </c>
      <c r="N19" s="71">
        <v>6109</v>
      </c>
      <c r="O19" s="68">
        <f>N19</f>
        <v>6109</v>
      </c>
      <c r="P19" s="71">
        <v>6040</v>
      </c>
      <c r="Q19" s="71">
        <v>5421</v>
      </c>
      <c r="R19" s="71">
        <v>5407</v>
      </c>
      <c r="S19" s="68">
        <f>R19</f>
        <v>5407</v>
      </c>
      <c r="T19" s="68">
        <f>S19</f>
        <v>5407</v>
      </c>
      <c r="U19" s="72">
        <f>T19</f>
        <v>5407</v>
      </c>
    </row>
    <row r="20" spans="1:21" ht="27" customHeight="1" thickTop="1">
      <c r="A20" s="7" t="s">
        <v>12</v>
      </c>
      <c r="B20" s="14" t="s">
        <v>9</v>
      </c>
      <c r="C20" s="8">
        <v>21140</v>
      </c>
      <c r="D20" s="8">
        <v>18639</v>
      </c>
      <c r="E20" s="8">
        <v>23087</v>
      </c>
      <c r="F20" s="21">
        <f>SUM(C20:E20)</f>
        <v>62866</v>
      </c>
      <c r="G20" s="8">
        <v>21413</v>
      </c>
      <c r="H20" s="8">
        <v>21458</v>
      </c>
      <c r="I20" s="8">
        <v>20566</v>
      </c>
      <c r="J20" s="21">
        <f>SUM(G20:I20)</f>
        <v>63437</v>
      </c>
      <c r="K20" s="39">
        <f>SUM(J20,F20)</f>
        <v>126303</v>
      </c>
      <c r="L20" s="8">
        <v>16632</v>
      </c>
      <c r="M20" s="8">
        <v>13410</v>
      </c>
      <c r="N20" s="8">
        <v>11301</v>
      </c>
      <c r="O20" s="21">
        <f>SUM(L20:N20)</f>
        <v>41343</v>
      </c>
      <c r="P20" s="8">
        <v>13534</v>
      </c>
      <c r="Q20" s="8">
        <v>19139</v>
      </c>
      <c r="R20" s="8">
        <v>19742</v>
      </c>
      <c r="S20" s="21">
        <f>SUM(P20:R20)</f>
        <v>52415</v>
      </c>
      <c r="T20" s="21">
        <f>SUM(S20,O20)</f>
        <v>93758</v>
      </c>
      <c r="U20" s="21">
        <f>SUM(T20,K20)</f>
        <v>220061</v>
      </c>
    </row>
    <row r="21" spans="1:21" ht="27" customHeight="1">
      <c r="A21" s="7"/>
      <c r="B21" s="24" t="s">
        <v>10</v>
      </c>
      <c r="C21" s="25">
        <v>20121</v>
      </c>
      <c r="D21" s="25">
        <v>19586</v>
      </c>
      <c r="E21" s="25">
        <v>23031</v>
      </c>
      <c r="F21" s="36">
        <f>SUM(C21:E21)</f>
        <v>62738</v>
      </c>
      <c r="G21" s="25">
        <v>21133</v>
      </c>
      <c r="H21" s="25">
        <v>20588</v>
      </c>
      <c r="I21" s="25">
        <v>20438</v>
      </c>
      <c r="J21" s="51">
        <f>SUM(G21:I21)</f>
        <v>62159</v>
      </c>
      <c r="K21" s="53">
        <f>SUM(J21,F21)</f>
        <v>124897</v>
      </c>
      <c r="L21" s="25">
        <v>17622</v>
      </c>
      <c r="M21" s="25">
        <v>14764</v>
      </c>
      <c r="N21" s="25">
        <v>14141</v>
      </c>
      <c r="O21" s="51">
        <f>SUM(L21:N21)</f>
        <v>46527</v>
      </c>
      <c r="P21" s="25">
        <v>14453</v>
      </c>
      <c r="Q21" s="25">
        <v>19351</v>
      </c>
      <c r="R21" s="25">
        <v>17923</v>
      </c>
      <c r="S21" s="36">
        <f>SUM(S22:S23)</f>
        <v>51727</v>
      </c>
      <c r="T21" s="51">
        <f>SUM(S21,O21)</f>
        <v>98254</v>
      </c>
      <c r="U21" s="51">
        <f>SUM(T21,K21)</f>
        <v>223151</v>
      </c>
    </row>
    <row r="22" spans="1:21" ht="27" customHeight="1">
      <c r="A22" s="9"/>
      <c r="B22" s="15" t="s">
        <v>15</v>
      </c>
      <c r="C22" s="8">
        <v>15043</v>
      </c>
      <c r="D22" s="8">
        <v>14600</v>
      </c>
      <c r="E22" s="8">
        <v>17707</v>
      </c>
      <c r="F22" s="21">
        <f>SUM(C22:E22)</f>
        <v>47350</v>
      </c>
      <c r="G22" s="8">
        <v>15850</v>
      </c>
      <c r="H22" s="8">
        <v>15230</v>
      </c>
      <c r="I22" s="8">
        <v>15519</v>
      </c>
      <c r="J22" s="21">
        <f>SUM(G22:I22)</f>
        <v>46599</v>
      </c>
      <c r="K22" s="21">
        <f>SUM(F22+J22)</f>
        <v>93949</v>
      </c>
      <c r="L22" s="8">
        <v>14687</v>
      </c>
      <c r="M22" s="8">
        <v>12782</v>
      </c>
      <c r="N22" s="8">
        <v>12711</v>
      </c>
      <c r="O22" s="21">
        <f>SUM(L22:N22)</f>
        <v>40180</v>
      </c>
      <c r="P22" s="8">
        <v>13215</v>
      </c>
      <c r="Q22" s="8">
        <v>18129</v>
      </c>
      <c r="R22" s="8">
        <v>15710</v>
      </c>
      <c r="S22" s="21">
        <f>SUM(P22:R22)</f>
        <v>47054</v>
      </c>
      <c r="T22" s="21">
        <f>SUM(S22,O22)</f>
        <v>87234</v>
      </c>
      <c r="U22" s="21">
        <f>SUM(T22,K22)</f>
        <v>181183</v>
      </c>
    </row>
    <row r="23" spans="1:21" ht="27" customHeight="1">
      <c r="A23" s="9"/>
      <c r="B23" s="15" t="s">
        <v>16</v>
      </c>
      <c r="C23" s="8">
        <v>5078</v>
      </c>
      <c r="D23" s="8">
        <v>4986</v>
      </c>
      <c r="E23" s="8">
        <v>5324</v>
      </c>
      <c r="F23" s="21">
        <f>SUM(C23:E23)</f>
        <v>15388</v>
      </c>
      <c r="G23" s="8">
        <v>5283</v>
      </c>
      <c r="H23" s="8">
        <v>5358</v>
      </c>
      <c r="I23" s="8">
        <v>4919</v>
      </c>
      <c r="J23" s="21">
        <f>SUM(G23:I23)</f>
        <v>15560</v>
      </c>
      <c r="K23" s="21">
        <f>SUM(F23+J23)</f>
        <v>30948</v>
      </c>
      <c r="L23" s="8">
        <v>2935</v>
      </c>
      <c r="M23" s="8">
        <v>1982</v>
      </c>
      <c r="N23" s="8">
        <v>1430</v>
      </c>
      <c r="O23" s="21">
        <f>SUM(L23:N23)</f>
        <v>6347</v>
      </c>
      <c r="P23" s="8">
        <v>1238</v>
      </c>
      <c r="Q23" s="8">
        <v>1222</v>
      </c>
      <c r="R23" s="8">
        <v>2213</v>
      </c>
      <c r="S23" s="21">
        <f>SUM(P23:R23)</f>
        <v>4673</v>
      </c>
      <c r="T23" s="21">
        <f>SUM(S23,O23)</f>
        <v>11020</v>
      </c>
      <c r="U23" s="21">
        <f>SUM(T23,K23)</f>
        <v>41968</v>
      </c>
    </row>
    <row r="24" spans="1:21" ht="27" customHeight="1" thickBot="1">
      <c r="A24" s="69"/>
      <c r="B24" s="70" t="s">
        <v>11</v>
      </c>
      <c r="C24" s="71">
        <v>16147</v>
      </c>
      <c r="D24" s="71">
        <v>15150</v>
      </c>
      <c r="E24" s="71">
        <v>15180</v>
      </c>
      <c r="F24" s="72">
        <f>E24</f>
        <v>15180</v>
      </c>
      <c r="G24" s="71">
        <v>15430</v>
      </c>
      <c r="H24" s="71">
        <v>16303</v>
      </c>
      <c r="I24" s="71">
        <v>16405</v>
      </c>
      <c r="J24" s="68">
        <f>I24</f>
        <v>16405</v>
      </c>
      <c r="K24" s="72">
        <f>SUM(F24+J24)</f>
        <v>31585</v>
      </c>
      <c r="L24" s="71">
        <v>15397</v>
      </c>
      <c r="M24" s="71">
        <v>14044</v>
      </c>
      <c r="N24" s="71">
        <v>12055</v>
      </c>
      <c r="O24" s="68">
        <f>N24</f>
        <v>12055</v>
      </c>
      <c r="P24" s="71">
        <v>11091</v>
      </c>
      <c r="Q24" s="71">
        <v>11401</v>
      </c>
      <c r="R24" s="71">
        <v>13137</v>
      </c>
      <c r="S24" s="68">
        <f>R24</f>
        <v>13137</v>
      </c>
      <c r="T24" s="68">
        <f>S24</f>
        <v>13137</v>
      </c>
      <c r="U24" s="72">
        <f>T24</f>
        <v>13137</v>
      </c>
    </row>
    <row r="25" spans="1:21" ht="27" customHeight="1" thickTop="1">
      <c r="A25" s="7" t="s">
        <v>14</v>
      </c>
      <c r="B25" s="14" t="s">
        <v>9</v>
      </c>
      <c r="C25" s="8">
        <v>4204</v>
      </c>
      <c r="D25" s="8">
        <v>3663</v>
      </c>
      <c r="E25" s="8">
        <v>5991</v>
      </c>
      <c r="F25" s="21">
        <f>SUM(C25:E25)</f>
        <v>13858</v>
      </c>
      <c r="G25" s="8">
        <v>5448</v>
      </c>
      <c r="H25" s="8">
        <v>5227</v>
      </c>
      <c r="I25" s="8">
        <v>4636</v>
      </c>
      <c r="J25" s="21">
        <f>SUM(G25:I25)</f>
        <v>15311</v>
      </c>
      <c r="K25" s="21">
        <f>SUM(J25,F25)</f>
        <v>29169</v>
      </c>
      <c r="L25" s="8">
        <v>4546</v>
      </c>
      <c r="M25" s="8">
        <v>3229</v>
      </c>
      <c r="N25" s="8">
        <v>3447</v>
      </c>
      <c r="O25" s="21">
        <f>SUM(L25:N25)</f>
        <v>11222</v>
      </c>
      <c r="P25" s="8">
        <v>3047</v>
      </c>
      <c r="Q25" s="8">
        <v>2889</v>
      </c>
      <c r="R25" s="8">
        <v>4056</v>
      </c>
      <c r="S25" s="21">
        <f>SUM(P25:R25)</f>
        <v>9992</v>
      </c>
      <c r="T25" s="21">
        <f>SUM(S25,O25)</f>
        <v>21214</v>
      </c>
      <c r="U25" s="21">
        <f>SUM(T25,K25)</f>
        <v>50383</v>
      </c>
    </row>
    <row r="26" spans="1:21" ht="27" customHeight="1">
      <c r="A26" s="9"/>
      <c r="B26" s="24" t="s">
        <v>10</v>
      </c>
      <c r="C26" s="25">
        <v>2882</v>
      </c>
      <c r="D26" s="25">
        <v>2653</v>
      </c>
      <c r="E26" s="25">
        <v>3780</v>
      </c>
      <c r="F26" s="36">
        <f>SUM(C26:E26)</f>
        <v>9315</v>
      </c>
      <c r="G26" s="25">
        <v>3877</v>
      </c>
      <c r="H26" s="25">
        <v>3523</v>
      </c>
      <c r="I26" s="25">
        <v>3186</v>
      </c>
      <c r="J26" s="51">
        <f>SUM(G26:I26)</f>
        <v>10586</v>
      </c>
      <c r="K26" s="36">
        <f>SUM(K27:K28)</f>
        <v>19901</v>
      </c>
      <c r="L26" s="25">
        <v>3469</v>
      </c>
      <c r="M26" s="25">
        <v>2558</v>
      </c>
      <c r="N26" s="25">
        <v>2536</v>
      </c>
      <c r="O26" s="51">
        <f>SUM(L26:N26)</f>
        <v>8563</v>
      </c>
      <c r="P26" s="25">
        <v>2570</v>
      </c>
      <c r="Q26" s="25">
        <v>3024</v>
      </c>
      <c r="R26" s="25">
        <v>3499</v>
      </c>
      <c r="S26" s="36">
        <f>SUM(S27:S28)</f>
        <v>9093</v>
      </c>
      <c r="T26" s="51">
        <f>SUM(S26,O26)</f>
        <v>17656</v>
      </c>
      <c r="U26" s="51">
        <f>SUM(T26,K26)</f>
        <v>37557</v>
      </c>
    </row>
    <row r="27" spans="1:21" ht="27" customHeight="1">
      <c r="A27" s="9"/>
      <c r="B27" s="15" t="s">
        <v>15</v>
      </c>
      <c r="C27" s="8">
        <v>2735</v>
      </c>
      <c r="D27" s="8">
        <v>2436</v>
      </c>
      <c r="E27" s="8">
        <v>3481</v>
      </c>
      <c r="F27" s="21">
        <f>SUM(C27:E27)</f>
        <v>8652</v>
      </c>
      <c r="G27" s="8">
        <v>3590</v>
      </c>
      <c r="H27" s="8">
        <v>3289</v>
      </c>
      <c r="I27" s="8">
        <v>2902</v>
      </c>
      <c r="J27" s="21">
        <f>SUM(G27:I27)</f>
        <v>9781</v>
      </c>
      <c r="K27" s="21">
        <f>SUM(F27+J27)</f>
        <v>18433</v>
      </c>
      <c r="L27" s="8">
        <v>3103</v>
      </c>
      <c r="M27" s="8">
        <v>2326</v>
      </c>
      <c r="N27" s="8">
        <v>2311</v>
      </c>
      <c r="O27" s="21">
        <f>SUM(L27:N27)</f>
        <v>7740</v>
      </c>
      <c r="P27" s="8">
        <v>2339</v>
      </c>
      <c r="Q27" s="8">
        <v>2808</v>
      </c>
      <c r="R27" s="8">
        <v>3209</v>
      </c>
      <c r="S27" s="21">
        <f>SUM(P27:R27)</f>
        <v>8356</v>
      </c>
      <c r="T27" s="21">
        <f>SUM(S27,O27)</f>
        <v>16096</v>
      </c>
      <c r="U27" s="21">
        <f>SUM(T27,K27)</f>
        <v>34529</v>
      </c>
    </row>
    <row r="28" spans="1:21" ht="27" customHeight="1">
      <c r="A28" s="9"/>
      <c r="B28" s="15" t="s">
        <v>16</v>
      </c>
      <c r="C28" s="8">
        <v>147</v>
      </c>
      <c r="D28" s="8">
        <v>217</v>
      </c>
      <c r="E28" s="8">
        <v>299</v>
      </c>
      <c r="F28" s="21">
        <f>SUM(C28:E28)</f>
        <v>663</v>
      </c>
      <c r="G28" s="8">
        <v>287</v>
      </c>
      <c r="H28" s="8">
        <v>234</v>
      </c>
      <c r="I28" s="8">
        <v>284</v>
      </c>
      <c r="J28" s="21">
        <f>SUM(G28:I28)</f>
        <v>805</v>
      </c>
      <c r="K28" s="21">
        <f>SUM(F28+J28)</f>
        <v>1468</v>
      </c>
      <c r="L28" s="8">
        <v>366</v>
      </c>
      <c r="M28" s="8">
        <v>232</v>
      </c>
      <c r="N28" s="8">
        <v>225</v>
      </c>
      <c r="O28" s="21">
        <f>SUM(L28:N28)</f>
        <v>823</v>
      </c>
      <c r="P28" s="8">
        <v>231</v>
      </c>
      <c r="Q28" s="8">
        <v>216</v>
      </c>
      <c r="R28" s="8">
        <v>290</v>
      </c>
      <c r="S28" s="21">
        <f>SUM(P28:R28)</f>
        <v>737</v>
      </c>
      <c r="T28" s="21">
        <f>SUM(S28,O28)</f>
        <v>1560</v>
      </c>
      <c r="U28" s="21">
        <f>SUM(T28,K28)</f>
        <v>3028</v>
      </c>
    </row>
    <row r="29" spans="1:21" ht="27" customHeight="1" thickBot="1">
      <c r="A29" s="69"/>
      <c r="B29" s="70" t="s">
        <v>11</v>
      </c>
      <c r="C29" s="71">
        <v>2934</v>
      </c>
      <c r="D29" s="71">
        <v>2305</v>
      </c>
      <c r="E29" s="71">
        <v>2819</v>
      </c>
      <c r="F29" s="72">
        <f>E29</f>
        <v>2819</v>
      </c>
      <c r="G29" s="71">
        <v>2980</v>
      </c>
      <c r="H29" s="71">
        <v>2944</v>
      </c>
      <c r="I29" s="71">
        <v>2859</v>
      </c>
      <c r="J29" s="68">
        <f>I29</f>
        <v>2859</v>
      </c>
      <c r="K29" s="72">
        <f>SUM(F29+J29)</f>
        <v>5678</v>
      </c>
      <c r="L29" s="71">
        <v>2589</v>
      </c>
      <c r="M29" s="71">
        <v>2539</v>
      </c>
      <c r="N29" s="71">
        <v>2983</v>
      </c>
      <c r="O29" s="68">
        <f>N29</f>
        <v>2983</v>
      </c>
      <c r="P29" s="71">
        <v>2836</v>
      </c>
      <c r="Q29" s="71">
        <v>1909</v>
      </c>
      <c r="R29" s="71">
        <v>1895</v>
      </c>
      <c r="S29" s="68">
        <f>R29</f>
        <v>1895</v>
      </c>
      <c r="T29" s="68">
        <f>S29</f>
        <v>1895</v>
      </c>
      <c r="U29" s="72">
        <f>T29</f>
        <v>1895</v>
      </c>
    </row>
    <row r="30" spans="1:21" ht="27" customHeight="1" thickTop="1">
      <c r="A30" s="7" t="s">
        <v>20</v>
      </c>
      <c r="B30" s="14" t="s">
        <v>9</v>
      </c>
      <c r="C30" s="8">
        <v>70066</v>
      </c>
      <c r="D30" s="8">
        <v>63760</v>
      </c>
      <c r="E30" s="8">
        <v>74405</v>
      </c>
      <c r="F30" s="21">
        <f>SUM(C30:E30)</f>
        <v>208231</v>
      </c>
      <c r="G30" s="8">
        <v>71097</v>
      </c>
      <c r="H30" s="8">
        <v>73759</v>
      </c>
      <c r="I30" s="8">
        <v>75386</v>
      </c>
      <c r="J30" s="21">
        <f>SUM(G30:I30)</f>
        <v>220242</v>
      </c>
      <c r="K30" s="21">
        <f>SUM(J30,F30)</f>
        <v>428473</v>
      </c>
      <c r="L30" s="8">
        <v>75790</v>
      </c>
      <c r="M30" s="8">
        <v>71843</v>
      </c>
      <c r="N30" s="8">
        <v>68643</v>
      </c>
      <c r="O30" s="21">
        <f>SUM(L30:N30)</f>
        <v>216276</v>
      </c>
      <c r="P30" s="8">
        <v>76620</v>
      </c>
      <c r="Q30" s="8">
        <v>65821</v>
      </c>
      <c r="R30" s="8">
        <v>71727</v>
      </c>
      <c r="S30" s="21">
        <f>SUM(P30:R30)</f>
        <v>214168</v>
      </c>
      <c r="T30" s="21">
        <f>SUM(S30,O30)</f>
        <v>430444</v>
      </c>
      <c r="U30" s="21">
        <f>SUM(T30,K30)</f>
        <v>858917</v>
      </c>
    </row>
    <row r="31" spans="1:21" ht="27" customHeight="1">
      <c r="A31" s="9" t="s">
        <v>21</v>
      </c>
      <c r="B31" s="24" t="s">
        <v>10</v>
      </c>
      <c r="C31" s="25">
        <v>68960</v>
      </c>
      <c r="D31" s="25">
        <v>68798</v>
      </c>
      <c r="E31" s="25">
        <v>74384</v>
      </c>
      <c r="F31" s="36">
        <f>SUM(C31:E31)</f>
        <v>212142</v>
      </c>
      <c r="G31" s="25">
        <v>69622</v>
      </c>
      <c r="H31" s="25">
        <v>75089</v>
      </c>
      <c r="I31" s="25">
        <v>75883</v>
      </c>
      <c r="J31" s="51">
        <f>SUM(G31:I31)</f>
        <v>220594</v>
      </c>
      <c r="K31" s="51">
        <f>SUM(J31,F31)</f>
        <v>432736</v>
      </c>
      <c r="L31" s="25">
        <v>73444</v>
      </c>
      <c r="M31" s="25">
        <v>67994</v>
      </c>
      <c r="N31" s="25">
        <v>68084</v>
      </c>
      <c r="O31" s="51">
        <f>SUM(L31:N31)</f>
        <v>209522</v>
      </c>
      <c r="P31" s="25">
        <v>75588</v>
      </c>
      <c r="Q31" s="25">
        <v>73556</v>
      </c>
      <c r="R31" s="25">
        <v>71317</v>
      </c>
      <c r="S31" s="51">
        <f>SUM(P31:R31)</f>
        <v>220461</v>
      </c>
      <c r="T31" s="51">
        <f>SUM(S31,O31)</f>
        <v>429983</v>
      </c>
      <c r="U31" s="51">
        <f>SUM(T31,K31)</f>
        <v>862719</v>
      </c>
    </row>
    <row r="32" spans="1:21" ht="27" customHeight="1">
      <c r="A32" s="9"/>
      <c r="B32" s="15" t="s">
        <v>15</v>
      </c>
      <c r="C32" s="8">
        <v>32086</v>
      </c>
      <c r="D32" s="8">
        <v>32297</v>
      </c>
      <c r="E32" s="8">
        <v>36136</v>
      </c>
      <c r="F32" s="21">
        <f>SUM(C32:E32)</f>
        <v>100519</v>
      </c>
      <c r="G32" s="8">
        <v>34571</v>
      </c>
      <c r="H32" s="8">
        <v>36453</v>
      </c>
      <c r="I32" s="8">
        <v>36451</v>
      </c>
      <c r="J32" s="21">
        <f>SUM(G32:I32)</f>
        <v>107475</v>
      </c>
      <c r="K32" s="21">
        <f>SUM(F32+J32)</f>
        <v>207994</v>
      </c>
      <c r="L32" s="8">
        <v>35818</v>
      </c>
      <c r="M32" s="8">
        <v>34491</v>
      </c>
      <c r="N32" s="8">
        <v>33894</v>
      </c>
      <c r="O32" s="21">
        <f>SUM(L32:N32)</f>
        <v>104203</v>
      </c>
      <c r="P32" s="8">
        <v>38999</v>
      </c>
      <c r="Q32" s="8">
        <v>39202</v>
      </c>
      <c r="R32" s="8">
        <v>36539</v>
      </c>
      <c r="S32" s="21">
        <f>SUM(P32:R32)</f>
        <v>114740</v>
      </c>
      <c r="T32" s="21">
        <f>SUM(S32,O32)</f>
        <v>218943</v>
      </c>
      <c r="U32" s="21">
        <f>SUM(T32,K32)</f>
        <v>426937</v>
      </c>
    </row>
    <row r="33" spans="1:21" ht="27" customHeight="1">
      <c r="A33" s="9"/>
      <c r="B33" s="15" t="s">
        <v>16</v>
      </c>
      <c r="C33" s="8">
        <v>36874</v>
      </c>
      <c r="D33" s="8">
        <v>36501</v>
      </c>
      <c r="E33" s="8">
        <v>38248</v>
      </c>
      <c r="F33" s="21">
        <f>SUM(C33:E33)</f>
        <v>111623</v>
      </c>
      <c r="G33" s="8">
        <v>35051</v>
      </c>
      <c r="H33" s="8">
        <v>38636</v>
      </c>
      <c r="I33" s="8">
        <v>39432</v>
      </c>
      <c r="J33" s="21">
        <f>SUM(G33:I33)</f>
        <v>113119</v>
      </c>
      <c r="K33" s="21">
        <f>SUM(F33+J33)</f>
        <v>224742</v>
      </c>
      <c r="L33" s="8">
        <v>37626</v>
      </c>
      <c r="M33" s="8">
        <v>33503</v>
      </c>
      <c r="N33" s="8">
        <v>34190</v>
      </c>
      <c r="O33" s="21">
        <f>SUM(L33:N33)</f>
        <v>105319</v>
      </c>
      <c r="P33" s="8">
        <v>36589</v>
      </c>
      <c r="Q33" s="8">
        <v>34354</v>
      </c>
      <c r="R33" s="8">
        <v>34778</v>
      </c>
      <c r="S33" s="21">
        <f>SUM(P33:R33)</f>
        <v>105721</v>
      </c>
      <c r="T33" s="21">
        <f>SUM(S33,O33)</f>
        <v>211040</v>
      </c>
      <c r="U33" s="21">
        <f>SUM(T33,K33)</f>
        <v>435782</v>
      </c>
    </row>
    <row r="34" spans="1:21" ht="27" customHeight="1" thickBot="1">
      <c r="A34" s="69"/>
      <c r="B34" s="70" t="s">
        <v>11</v>
      </c>
      <c r="C34" s="71">
        <v>21172</v>
      </c>
      <c r="D34" s="71">
        <v>16458</v>
      </c>
      <c r="E34" s="71">
        <v>17010</v>
      </c>
      <c r="F34" s="72">
        <f>E34</f>
        <v>17010</v>
      </c>
      <c r="G34" s="71">
        <v>19057</v>
      </c>
      <c r="H34" s="71">
        <v>18061</v>
      </c>
      <c r="I34" s="71">
        <v>18102</v>
      </c>
      <c r="J34" s="68">
        <f>I34</f>
        <v>18102</v>
      </c>
      <c r="K34" s="72">
        <f>SUM(F34+J34)</f>
        <v>35112</v>
      </c>
      <c r="L34" s="71">
        <v>21056</v>
      </c>
      <c r="M34" s="71">
        <v>25399</v>
      </c>
      <c r="N34" s="71">
        <v>26345</v>
      </c>
      <c r="O34" s="68">
        <f>N34</f>
        <v>26345</v>
      </c>
      <c r="P34" s="71">
        <v>28003</v>
      </c>
      <c r="Q34" s="71">
        <v>20590</v>
      </c>
      <c r="R34" s="71">
        <v>21270</v>
      </c>
      <c r="S34" s="68">
        <f>R34</f>
        <v>21270</v>
      </c>
      <c r="T34" s="68">
        <f>S34</f>
        <v>21270</v>
      </c>
      <c r="U34" s="72">
        <f>T34</f>
        <v>21270</v>
      </c>
    </row>
    <row r="35" spans="1:21" ht="27" customHeight="1" thickTop="1">
      <c r="A35" s="7" t="s">
        <v>146</v>
      </c>
      <c r="B35" s="14" t="s">
        <v>9</v>
      </c>
      <c r="C35" s="8">
        <v>9545</v>
      </c>
      <c r="D35" s="8">
        <v>8908</v>
      </c>
      <c r="E35" s="8">
        <v>10613</v>
      </c>
      <c r="F35" s="21">
        <f>SUM(C35:E35)</f>
        <v>29066</v>
      </c>
      <c r="G35" s="8">
        <v>10317</v>
      </c>
      <c r="H35" s="8">
        <v>10412</v>
      </c>
      <c r="I35" s="8">
        <v>11149</v>
      </c>
      <c r="J35" s="21">
        <f>SUM(G35:I35)</f>
        <v>31878</v>
      </c>
      <c r="K35" s="21">
        <f>SUM(J35,F35)</f>
        <v>60944</v>
      </c>
      <c r="L35" s="8">
        <v>10452</v>
      </c>
      <c r="M35" s="8">
        <v>10254</v>
      </c>
      <c r="N35" s="8">
        <v>9982</v>
      </c>
      <c r="O35" s="21">
        <f>SUM(L35:N35)</f>
        <v>30688</v>
      </c>
      <c r="P35" s="8">
        <v>11492</v>
      </c>
      <c r="Q35" s="8">
        <v>11799</v>
      </c>
      <c r="R35" s="8">
        <v>11987</v>
      </c>
      <c r="S35" s="21">
        <f>SUM(P35:R35)</f>
        <v>35278</v>
      </c>
      <c r="T35" s="21">
        <f>SUM(S35,O35)</f>
        <v>65966</v>
      </c>
      <c r="U35" s="21">
        <f>SUM(T35,K35)</f>
        <v>126910</v>
      </c>
    </row>
    <row r="36" spans="1:21" ht="27" customHeight="1">
      <c r="A36" s="84" t="s">
        <v>147</v>
      </c>
      <c r="B36" s="24" t="s">
        <v>10</v>
      </c>
      <c r="C36" s="25">
        <v>9514</v>
      </c>
      <c r="D36" s="25">
        <v>8963</v>
      </c>
      <c r="E36" s="25">
        <v>10893</v>
      </c>
      <c r="F36" s="36">
        <f>SUM(C36:E36)</f>
        <v>29370</v>
      </c>
      <c r="G36" s="25">
        <v>10409</v>
      </c>
      <c r="H36" s="25">
        <v>10151</v>
      </c>
      <c r="I36" s="25">
        <v>11022</v>
      </c>
      <c r="J36" s="51">
        <f>SUM(G36:I36)</f>
        <v>31582</v>
      </c>
      <c r="K36" s="51">
        <f>SUM(J36,F36)</f>
        <v>60952</v>
      </c>
      <c r="L36" s="25">
        <v>10657</v>
      </c>
      <c r="M36" s="25">
        <v>9751</v>
      </c>
      <c r="N36" s="25">
        <v>10067</v>
      </c>
      <c r="O36" s="51">
        <f>SUM(L36:N36)</f>
        <v>30475</v>
      </c>
      <c r="P36" s="25">
        <v>11486</v>
      </c>
      <c r="Q36" s="25">
        <v>11581</v>
      </c>
      <c r="R36" s="25">
        <v>11989</v>
      </c>
      <c r="S36" s="51">
        <f>SUM(P36:R36)</f>
        <v>35056</v>
      </c>
      <c r="T36" s="51">
        <f>SUM(S36,O36)</f>
        <v>65531</v>
      </c>
      <c r="U36" s="51">
        <f>SUM(T36,K36)</f>
        <v>126483</v>
      </c>
    </row>
    <row r="37" spans="1:21" ht="27" customHeight="1">
      <c r="A37" s="9"/>
      <c r="B37" s="15" t="s">
        <v>15</v>
      </c>
      <c r="C37" s="8">
        <v>8363</v>
      </c>
      <c r="D37" s="8">
        <v>7825</v>
      </c>
      <c r="E37" s="8">
        <v>9669</v>
      </c>
      <c r="F37" s="21">
        <f>SUM(C37:E37)</f>
        <v>25857</v>
      </c>
      <c r="G37" s="8">
        <v>9093</v>
      </c>
      <c r="H37" s="8">
        <v>8709</v>
      </c>
      <c r="I37" s="8">
        <v>9784</v>
      </c>
      <c r="J37" s="21">
        <f>SUM(G37:I37)</f>
        <v>27586</v>
      </c>
      <c r="K37" s="21">
        <f>SUM(J37,F37)</f>
        <v>53443</v>
      </c>
      <c r="L37" s="8">
        <v>9201</v>
      </c>
      <c r="M37" s="8">
        <v>8588</v>
      </c>
      <c r="N37" s="8">
        <v>8843</v>
      </c>
      <c r="O37" s="21">
        <f>SUM(L37:N37)</f>
        <v>26632</v>
      </c>
      <c r="P37" s="8">
        <v>10089</v>
      </c>
      <c r="Q37" s="8">
        <v>10144</v>
      </c>
      <c r="R37" s="8">
        <v>10784</v>
      </c>
      <c r="S37" s="21">
        <f>SUM(P37:R37)</f>
        <v>31017</v>
      </c>
      <c r="T37" s="21">
        <f>SUM(S37,O37)</f>
        <v>57649</v>
      </c>
      <c r="U37" s="21">
        <f>SUM(T37,K37)</f>
        <v>111092</v>
      </c>
    </row>
    <row r="38" spans="1:21" ht="27" customHeight="1">
      <c r="A38" s="9"/>
      <c r="B38" s="15" t="s">
        <v>16</v>
      </c>
      <c r="C38" s="8">
        <v>1151</v>
      </c>
      <c r="D38" s="8">
        <v>1138</v>
      </c>
      <c r="E38" s="8">
        <v>1224</v>
      </c>
      <c r="F38" s="21">
        <f>SUM(C38:E38)</f>
        <v>3513</v>
      </c>
      <c r="G38" s="8">
        <v>1316</v>
      </c>
      <c r="H38" s="8">
        <v>1442</v>
      </c>
      <c r="I38" s="8">
        <v>1238</v>
      </c>
      <c r="J38" s="21">
        <f>SUM(G38:I38)</f>
        <v>3996</v>
      </c>
      <c r="K38" s="21">
        <f>SUM(J38,F38)</f>
        <v>7509</v>
      </c>
      <c r="L38" s="8">
        <v>1456</v>
      </c>
      <c r="M38" s="8">
        <v>1163</v>
      </c>
      <c r="N38" s="8">
        <v>1224</v>
      </c>
      <c r="O38" s="21">
        <f>SUM(L38:N38)</f>
        <v>3843</v>
      </c>
      <c r="P38" s="8">
        <v>1397</v>
      </c>
      <c r="Q38" s="8">
        <v>1437</v>
      </c>
      <c r="R38" s="8">
        <v>1205</v>
      </c>
      <c r="S38" s="21">
        <f>SUM(P38:R38)</f>
        <v>4039</v>
      </c>
      <c r="T38" s="21">
        <f>SUM(S38,O38)</f>
        <v>7882</v>
      </c>
      <c r="U38" s="21">
        <f>SUM(T38,K38)</f>
        <v>15391</v>
      </c>
    </row>
    <row r="39" spans="1:21" ht="27" customHeight="1" thickBot="1">
      <c r="A39" s="74"/>
      <c r="B39" s="70" t="s">
        <v>11</v>
      </c>
      <c r="C39" s="71">
        <v>8639</v>
      </c>
      <c r="D39" s="71">
        <v>8584</v>
      </c>
      <c r="E39" s="71">
        <v>11652</v>
      </c>
      <c r="F39" s="72">
        <f>E39</f>
        <v>11652</v>
      </c>
      <c r="G39" s="71">
        <v>10737</v>
      </c>
      <c r="H39" s="71">
        <v>10990</v>
      </c>
      <c r="I39" s="71">
        <v>11057</v>
      </c>
      <c r="J39" s="68">
        <f>I39</f>
        <v>11057</v>
      </c>
      <c r="K39" s="72">
        <f>SUM(F39+J39)</f>
        <v>22709</v>
      </c>
      <c r="L39" s="71">
        <v>10765</v>
      </c>
      <c r="M39" s="71">
        <v>11288</v>
      </c>
      <c r="N39" s="71">
        <v>11133</v>
      </c>
      <c r="O39" s="68">
        <f>N39</f>
        <v>11133</v>
      </c>
      <c r="P39" s="71">
        <v>11185</v>
      </c>
      <c r="Q39" s="71">
        <v>11320</v>
      </c>
      <c r="R39" s="71">
        <v>11278</v>
      </c>
      <c r="S39" s="68">
        <f>R39</f>
        <v>11278</v>
      </c>
      <c r="T39" s="68">
        <f>S39</f>
        <v>11278</v>
      </c>
      <c r="U39" s="72">
        <f>T39</f>
        <v>11278</v>
      </c>
    </row>
    <row r="40" spans="1:21" ht="27" hidden="1" customHeight="1">
      <c r="A40" s="7" t="s">
        <v>22</v>
      </c>
      <c r="B40" s="14" t="s">
        <v>9</v>
      </c>
      <c r="C40" s="56"/>
      <c r="D40" s="56"/>
      <c r="E40" s="56"/>
      <c r="F40" s="56" t="e">
        <f>SUM(F5+F10+F15+F20+F25+#REF!+#REF!+#REF!+#REF!+#REF!+F35)</f>
        <v>#REF!</v>
      </c>
      <c r="G40" s="56"/>
      <c r="H40" s="56"/>
      <c r="I40" s="56"/>
      <c r="J40" s="56" t="e">
        <f>SUM(J5+J10+J15+J20+J25+#REF!+#REF!+#REF!+#REF!+#REF!+J35)</f>
        <v>#REF!</v>
      </c>
      <c r="K40" s="56" t="e">
        <f>SUM(K5+K10+K15+K20+K25+#REF!+#REF!+#REF!+#REF!+#REF!+K35)</f>
        <v>#REF!</v>
      </c>
      <c r="L40" s="56"/>
      <c r="M40" s="56"/>
      <c r="N40" s="56"/>
      <c r="O40" s="56" t="e">
        <f>SUM(O5+O10+O15+O20+O25+#REF!+#REF!+#REF!+#REF!+#REF!+O35)</f>
        <v>#REF!</v>
      </c>
      <c r="P40" s="56"/>
      <c r="Q40" s="56"/>
      <c r="R40" s="56"/>
      <c r="S40" s="56" t="e">
        <f>SUM(S5+S10+S15+S20+S25+#REF!+#REF!+#REF!+#REF!+#REF!+S35)</f>
        <v>#REF!</v>
      </c>
    </row>
    <row r="41" spans="1:21" ht="27" hidden="1" customHeight="1">
      <c r="A41" s="9"/>
      <c r="B41" s="24" t="s">
        <v>10</v>
      </c>
      <c r="C41" s="56"/>
      <c r="D41" s="56"/>
      <c r="E41" s="56"/>
      <c r="F41" s="56" t="e">
        <f>SUM(F6+F11+F16+F21+F26+#REF!+#REF!+#REF!+#REF!+#REF!+F36)</f>
        <v>#REF!</v>
      </c>
      <c r="G41" s="56"/>
      <c r="H41" s="56"/>
      <c r="I41" s="56"/>
      <c r="J41" s="56" t="e">
        <f>SUM(J6+J11+J16+J21+J26+#REF!+#REF!+#REF!+#REF!+#REF!+J36)</f>
        <v>#REF!</v>
      </c>
      <c r="K41" s="56" t="e">
        <f>SUM(K6+K11+K16+K21+K26+#REF!+#REF!+#REF!+#REF!+#REF!+K36)</f>
        <v>#REF!</v>
      </c>
      <c r="L41" s="56"/>
      <c r="M41" s="56"/>
      <c r="N41" s="56"/>
      <c r="O41" s="56" t="e">
        <f>SUM(O6+O11+O16+O21+O26+#REF!+#REF!+#REF!+#REF!+#REF!+O36)</f>
        <v>#REF!</v>
      </c>
      <c r="P41" s="56"/>
      <c r="Q41" s="56"/>
      <c r="R41" s="56"/>
      <c r="S41" s="56" t="e">
        <f>SUM(S6+S11+S16+S21+S26+#REF!+#REF!+#REF!+#REF!+#REF!+S36)</f>
        <v>#REF!</v>
      </c>
    </row>
    <row r="42" spans="1:21" ht="27" hidden="1" customHeight="1">
      <c r="A42" s="9"/>
      <c r="B42" s="15" t="s">
        <v>15</v>
      </c>
    </row>
    <row r="43" spans="1:21" ht="27" hidden="1" customHeight="1">
      <c r="A43" s="9"/>
      <c r="B43" s="15" t="s">
        <v>16</v>
      </c>
    </row>
    <row r="44" spans="1:21" ht="27" customHeight="1" thickTop="1">
      <c r="A44" s="7" t="s">
        <v>13</v>
      </c>
      <c r="B44" s="14" t="s">
        <v>9</v>
      </c>
      <c r="C44" s="8">
        <v>8542</v>
      </c>
      <c r="D44" s="8">
        <v>8038</v>
      </c>
      <c r="E44" s="8">
        <v>9169</v>
      </c>
      <c r="F44" s="21">
        <f>SUM(C44:E44)</f>
        <v>25749</v>
      </c>
      <c r="G44" s="8">
        <v>8964</v>
      </c>
      <c r="H44" s="8">
        <v>8274</v>
      </c>
      <c r="I44" s="8">
        <v>8793</v>
      </c>
      <c r="J44" s="21">
        <f>SUM(G44:I44)</f>
        <v>26031</v>
      </c>
      <c r="K44" s="21">
        <f>SUM(J44,F44)</f>
        <v>51780</v>
      </c>
      <c r="L44" s="8">
        <v>9048</v>
      </c>
      <c r="M44" s="8">
        <v>8208</v>
      </c>
      <c r="N44" s="8">
        <v>8469</v>
      </c>
      <c r="O44" s="21">
        <f>SUM(L44:N44)</f>
        <v>25725</v>
      </c>
      <c r="P44" s="8">
        <v>8703</v>
      </c>
      <c r="Q44" s="8">
        <v>8679</v>
      </c>
      <c r="R44" s="8">
        <v>7996</v>
      </c>
      <c r="S44" s="21">
        <f>SUM(P44:R44)</f>
        <v>25378</v>
      </c>
      <c r="T44" s="21">
        <f>SUM(S44,O44)</f>
        <v>51103</v>
      </c>
      <c r="U44" s="21">
        <f>SUM(T44,K44)</f>
        <v>102883</v>
      </c>
    </row>
    <row r="45" spans="1:21" ht="27" customHeight="1">
      <c r="A45" s="9"/>
      <c r="B45" s="24" t="s">
        <v>10</v>
      </c>
      <c r="C45" s="25">
        <v>7842</v>
      </c>
      <c r="D45" s="25">
        <v>7466</v>
      </c>
      <c r="E45" s="25">
        <v>8149</v>
      </c>
      <c r="F45" s="36">
        <f>SUM(C45:E45)</f>
        <v>23457</v>
      </c>
      <c r="G45" s="25">
        <v>8076</v>
      </c>
      <c r="H45" s="25">
        <v>7526</v>
      </c>
      <c r="I45" s="25">
        <v>7874</v>
      </c>
      <c r="J45" s="51">
        <f>SUM(G45:I45)</f>
        <v>23476</v>
      </c>
      <c r="K45" s="51">
        <f>SUM(J45,F45)</f>
        <v>46933</v>
      </c>
      <c r="L45" s="25">
        <v>8012</v>
      </c>
      <c r="M45" s="25">
        <v>7453</v>
      </c>
      <c r="N45" s="25">
        <v>7679</v>
      </c>
      <c r="O45" s="51">
        <f>SUM(L45:N45)</f>
        <v>23144</v>
      </c>
      <c r="P45" s="25">
        <v>7969</v>
      </c>
      <c r="Q45" s="25">
        <v>7780</v>
      </c>
      <c r="R45" s="25">
        <v>7316</v>
      </c>
      <c r="S45" s="51">
        <f>SUM(P45:R45)</f>
        <v>23065</v>
      </c>
      <c r="T45" s="51">
        <f>SUM(S45,O45)</f>
        <v>46209</v>
      </c>
      <c r="U45" s="51">
        <f>SUM(T45,K45)</f>
        <v>93142</v>
      </c>
    </row>
    <row r="46" spans="1:21" ht="27" customHeight="1">
      <c r="A46" s="9"/>
      <c r="B46" s="15" t="s">
        <v>15</v>
      </c>
      <c r="C46" s="8">
        <v>4436</v>
      </c>
      <c r="D46" s="8">
        <v>4094</v>
      </c>
      <c r="E46" s="8">
        <v>4495</v>
      </c>
      <c r="F46" s="21">
        <f>SUM(C46:E46)</f>
        <v>13025</v>
      </c>
      <c r="G46" s="8">
        <v>4428</v>
      </c>
      <c r="H46" s="8">
        <v>3955</v>
      </c>
      <c r="I46" s="8">
        <v>4256</v>
      </c>
      <c r="J46" s="21">
        <f>SUM(G46:I46)</f>
        <v>12639</v>
      </c>
      <c r="K46" s="21">
        <f>SUM(J46,F46)</f>
        <v>25664</v>
      </c>
      <c r="L46" s="8">
        <v>4307</v>
      </c>
      <c r="M46" s="8">
        <v>3912</v>
      </c>
      <c r="N46" s="8">
        <v>4067</v>
      </c>
      <c r="O46" s="21">
        <f>SUM(L46:N46)</f>
        <v>12286</v>
      </c>
      <c r="P46" s="8">
        <v>4485</v>
      </c>
      <c r="Q46" s="8">
        <v>4682</v>
      </c>
      <c r="R46" s="8">
        <v>4500</v>
      </c>
      <c r="S46" s="21">
        <f>SUM(P46:R46)</f>
        <v>13667</v>
      </c>
      <c r="T46" s="21">
        <f>SUM(S46,O46)</f>
        <v>25953</v>
      </c>
      <c r="U46" s="21">
        <f>SUM(T46,K46)</f>
        <v>51617</v>
      </c>
    </row>
    <row r="47" spans="1:21" ht="27" customHeight="1">
      <c r="A47" s="9"/>
      <c r="B47" s="15" t="s">
        <v>16</v>
      </c>
      <c r="C47" s="8">
        <v>3406</v>
      </c>
      <c r="D47" s="8">
        <v>3372</v>
      </c>
      <c r="E47" s="8">
        <v>3654</v>
      </c>
      <c r="F47" s="21">
        <f>SUM(C47:E47)</f>
        <v>10432</v>
      </c>
      <c r="G47" s="8">
        <v>3648</v>
      </c>
      <c r="H47" s="8">
        <v>3571</v>
      </c>
      <c r="I47" s="8">
        <v>3618</v>
      </c>
      <c r="J47" s="21">
        <f>SUM(G47:I47)</f>
        <v>10837</v>
      </c>
      <c r="K47" s="21">
        <f>SUM(J47,F47)</f>
        <v>21269</v>
      </c>
      <c r="L47" s="8">
        <v>3705</v>
      </c>
      <c r="M47" s="8">
        <v>3541</v>
      </c>
      <c r="N47" s="8">
        <v>3612</v>
      </c>
      <c r="O47" s="21">
        <f>SUM(L47:N47)</f>
        <v>10858</v>
      </c>
      <c r="P47" s="8">
        <v>3484</v>
      </c>
      <c r="Q47" s="8">
        <v>3098</v>
      </c>
      <c r="R47" s="8">
        <v>2816</v>
      </c>
      <c r="S47" s="21">
        <f>SUM(P47:R47)</f>
        <v>9398</v>
      </c>
      <c r="T47" s="21">
        <f>SUM(S47,O47)</f>
        <v>20256</v>
      </c>
      <c r="U47" s="21">
        <f>SUM(T47,K47)</f>
        <v>41525</v>
      </c>
    </row>
    <row r="48" spans="1:21" ht="27" customHeight="1" thickBot="1">
      <c r="A48" s="42"/>
      <c r="B48" s="16" t="s">
        <v>11</v>
      </c>
      <c r="C48" s="11">
        <v>4139</v>
      </c>
      <c r="D48" s="11">
        <v>3901</v>
      </c>
      <c r="E48" s="11">
        <v>4003</v>
      </c>
      <c r="F48" s="37">
        <f>E48</f>
        <v>4003</v>
      </c>
      <c r="G48" s="11">
        <v>4120</v>
      </c>
      <c r="H48" s="11">
        <v>4068</v>
      </c>
      <c r="I48" s="11">
        <v>4210</v>
      </c>
      <c r="J48" s="22">
        <f>I48</f>
        <v>4210</v>
      </c>
      <c r="K48" s="37">
        <f>SUM(J48,F48)</f>
        <v>8213</v>
      </c>
      <c r="L48" s="11">
        <v>4415</v>
      </c>
      <c r="M48" s="11">
        <v>4403</v>
      </c>
      <c r="N48" s="11">
        <v>4595</v>
      </c>
      <c r="O48" s="22">
        <f>N48</f>
        <v>4595</v>
      </c>
      <c r="P48" s="11">
        <v>4602</v>
      </c>
      <c r="Q48" s="11">
        <v>4820</v>
      </c>
      <c r="R48" s="11">
        <v>4756</v>
      </c>
      <c r="S48" s="22">
        <f>R48</f>
        <v>4756</v>
      </c>
      <c r="T48" s="22">
        <f>S48</f>
        <v>4756</v>
      </c>
      <c r="U48" s="22">
        <f>T48</f>
        <v>4756</v>
      </c>
    </row>
    <row r="49" spans="1:22" s="75" customFormat="1" ht="20.25" customHeight="1">
      <c r="V49" s="76"/>
    </row>
    <row r="50" spans="1:22" s="75" customFormat="1" ht="20.25" customHeight="1">
      <c r="A50" s="78" t="s">
        <v>43</v>
      </c>
      <c r="B50" s="78" t="s">
        <v>39</v>
      </c>
      <c r="C50" s="79">
        <f t="shared" ref="C50:E53" si="0">C5+C10+C15+C20+C25+C30+C35+C44</f>
        <v>188197</v>
      </c>
      <c r="D50" s="79">
        <f t="shared" si="0"/>
        <v>171276</v>
      </c>
      <c r="E50" s="79">
        <f t="shared" si="0"/>
        <v>201260</v>
      </c>
      <c r="F50" s="79">
        <f>SUM(C50:E50)</f>
        <v>560733</v>
      </c>
      <c r="G50" s="79">
        <f t="shared" ref="G50:I53" si="1">G5+G10+G15+G20+G25+G30+G35+G44</f>
        <v>195841</v>
      </c>
      <c r="H50" s="79">
        <f t="shared" si="1"/>
        <v>193309</v>
      </c>
      <c r="I50" s="79">
        <f t="shared" si="1"/>
        <v>195895</v>
      </c>
      <c r="J50" s="79">
        <f>SUM(G50:I50)</f>
        <v>585045</v>
      </c>
      <c r="K50" s="79">
        <f>SUM(F50+J50)</f>
        <v>1145778</v>
      </c>
      <c r="L50" s="79">
        <f t="shared" ref="L50:N53" si="2">L5+L10+L15+L20+L25+L30+L35+L44</f>
        <v>192563</v>
      </c>
      <c r="M50" s="79">
        <f t="shared" si="2"/>
        <v>179461</v>
      </c>
      <c r="N50" s="79">
        <f t="shared" si="2"/>
        <v>177429</v>
      </c>
      <c r="O50" s="79">
        <f>SUM(L50:N50)</f>
        <v>549453</v>
      </c>
      <c r="P50" s="79">
        <f t="shared" ref="P50:R53" si="3">P5+P10+P15+P20+P25+P30+P35+P44</f>
        <v>192026</v>
      </c>
      <c r="Q50" s="79">
        <f t="shared" si="3"/>
        <v>188372</v>
      </c>
      <c r="R50" s="79">
        <f t="shared" si="3"/>
        <v>192072</v>
      </c>
      <c r="S50" s="79">
        <f>SUM(P50:R50)</f>
        <v>572470</v>
      </c>
      <c r="T50" s="79">
        <f>O50+S50</f>
        <v>1121923</v>
      </c>
      <c r="U50" s="79">
        <f>K50+T50</f>
        <v>2267701</v>
      </c>
      <c r="V50" s="77"/>
    </row>
    <row r="51" spans="1:22" s="75" customFormat="1" ht="20.25" customHeight="1">
      <c r="A51" s="78"/>
      <c r="B51" s="78" t="s">
        <v>41</v>
      </c>
      <c r="C51" s="79">
        <f t="shared" si="0"/>
        <v>162089</v>
      </c>
      <c r="D51" s="79">
        <f t="shared" si="0"/>
        <v>158474</v>
      </c>
      <c r="E51" s="79">
        <f t="shared" si="0"/>
        <v>178527</v>
      </c>
      <c r="F51" s="79">
        <f>SUM(C51:E51)</f>
        <v>499090</v>
      </c>
      <c r="G51" s="79">
        <f t="shared" si="1"/>
        <v>167541</v>
      </c>
      <c r="H51" s="79">
        <f t="shared" si="1"/>
        <v>171934</v>
      </c>
      <c r="I51" s="79">
        <f t="shared" si="1"/>
        <v>175645</v>
      </c>
      <c r="J51" s="79">
        <f>SUM(G51:I51)</f>
        <v>515120</v>
      </c>
      <c r="K51" s="79">
        <f>SUM(F51+J51)</f>
        <v>1014210</v>
      </c>
      <c r="L51" s="79">
        <f t="shared" si="2"/>
        <v>172085</v>
      </c>
      <c r="M51" s="79">
        <f t="shared" si="2"/>
        <v>154771</v>
      </c>
      <c r="N51" s="79">
        <f t="shared" si="2"/>
        <v>158116</v>
      </c>
      <c r="O51" s="79">
        <f>SUM(L51:N51)</f>
        <v>484972</v>
      </c>
      <c r="P51" s="79">
        <f t="shared" si="3"/>
        <v>168961</v>
      </c>
      <c r="Q51" s="79">
        <f t="shared" si="3"/>
        <v>174691</v>
      </c>
      <c r="R51" s="79">
        <f t="shared" si="3"/>
        <v>169441</v>
      </c>
      <c r="S51" s="79">
        <f>SUM(P51:R51)</f>
        <v>513093</v>
      </c>
      <c r="T51" s="79">
        <f>O51+S51</f>
        <v>998065</v>
      </c>
      <c r="U51" s="79">
        <f>K51+T51</f>
        <v>2012275</v>
      </c>
      <c r="V51" s="77"/>
    </row>
    <row r="52" spans="1:22" s="75" customFormat="1" ht="20.25" customHeight="1">
      <c r="A52" s="78"/>
      <c r="B52" s="78" t="s">
        <v>40</v>
      </c>
      <c r="C52" s="79">
        <f t="shared" si="0"/>
        <v>103102</v>
      </c>
      <c r="D52" s="79">
        <f t="shared" si="0"/>
        <v>99306</v>
      </c>
      <c r="E52" s="79">
        <f t="shared" si="0"/>
        <v>115609</v>
      </c>
      <c r="F52" s="79">
        <f>SUM(C52:E52)</f>
        <v>318017</v>
      </c>
      <c r="G52" s="79">
        <f t="shared" si="1"/>
        <v>107562</v>
      </c>
      <c r="H52" s="79">
        <f t="shared" si="1"/>
        <v>108308</v>
      </c>
      <c r="I52" s="79">
        <f t="shared" si="1"/>
        <v>110692</v>
      </c>
      <c r="J52" s="79">
        <f>SUM(G52:I52)</f>
        <v>326562</v>
      </c>
      <c r="K52" s="79">
        <f>SUM(F52+J52)</f>
        <v>644579</v>
      </c>
      <c r="L52" s="79">
        <f t="shared" si="2"/>
        <v>111466</v>
      </c>
      <c r="M52" s="79">
        <f t="shared" si="2"/>
        <v>100936</v>
      </c>
      <c r="N52" s="79">
        <f t="shared" si="2"/>
        <v>103624</v>
      </c>
      <c r="O52" s="79">
        <f>SUM(L52:N52)</f>
        <v>316026</v>
      </c>
      <c r="P52" s="79">
        <f t="shared" si="3"/>
        <v>112266</v>
      </c>
      <c r="Q52" s="79">
        <f t="shared" si="3"/>
        <v>120038</v>
      </c>
      <c r="R52" s="79">
        <f t="shared" si="3"/>
        <v>114589</v>
      </c>
      <c r="S52" s="79">
        <f>SUM(P52:R52)</f>
        <v>346893</v>
      </c>
      <c r="T52" s="79">
        <f>O52+S52</f>
        <v>662919</v>
      </c>
      <c r="U52" s="79">
        <f>K52+T52</f>
        <v>1307498</v>
      </c>
      <c r="V52" s="77"/>
    </row>
    <row r="53" spans="1:22" s="75" customFormat="1" ht="20.25" customHeight="1">
      <c r="A53" s="78"/>
      <c r="B53" s="78" t="s">
        <v>42</v>
      </c>
      <c r="C53" s="79">
        <f t="shared" si="0"/>
        <v>58987</v>
      </c>
      <c r="D53" s="79">
        <f t="shared" si="0"/>
        <v>59168</v>
      </c>
      <c r="E53" s="79">
        <f t="shared" si="0"/>
        <v>62918</v>
      </c>
      <c r="F53" s="79">
        <f>SUM(C53:E53)</f>
        <v>181073</v>
      </c>
      <c r="G53" s="79">
        <f t="shared" si="1"/>
        <v>59979</v>
      </c>
      <c r="H53" s="79">
        <f t="shared" si="1"/>
        <v>63626</v>
      </c>
      <c r="I53" s="79">
        <f t="shared" si="1"/>
        <v>64953</v>
      </c>
      <c r="J53" s="79">
        <f>SUM(G53:I53)</f>
        <v>188558</v>
      </c>
      <c r="K53" s="79">
        <f>SUM(F53+J53)</f>
        <v>369631</v>
      </c>
      <c r="L53" s="79">
        <f t="shared" si="2"/>
        <v>60619</v>
      </c>
      <c r="M53" s="79">
        <f t="shared" si="2"/>
        <v>53835</v>
      </c>
      <c r="N53" s="79">
        <f t="shared" si="2"/>
        <v>54492</v>
      </c>
      <c r="O53" s="79">
        <f>SUM(L53:N53)</f>
        <v>168946</v>
      </c>
      <c r="P53" s="79">
        <f t="shared" si="3"/>
        <v>56695</v>
      </c>
      <c r="Q53" s="79">
        <f t="shared" si="3"/>
        <v>54653</v>
      </c>
      <c r="R53" s="79">
        <f t="shared" si="3"/>
        <v>54852</v>
      </c>
      <c r="S53" s="79">
        <f>SUM(P53:R53)</f>
        <v>166200</v>
      </c>
      <c r="T53" s="79">
        <f>O53+S53</f>
        <v>335146</v>
      </c>
      <c r="U53" s="79">
        <f>K53+T53</f>
        <v>704777</v>
      </c>
      <c r="V53" s="77"/>
    </row>
    <row r="54" spans="1:22" s="75" customFormat="1" ht="13.5" customHeight="1">
      <c r="A54" s="78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2" s="75" customFormat="1" ht="20.25" customHeight="1">
      <c r="A55" s="80" t="s">
        <v>90</v>
      </c>
      <c r="B55" s="80" t="s">
        <v>39</v>
      </c>
      <c r="C55" s="81">
        <f>(C50/'15년'!C50-1)*100</f>
        <v>-1.5968543955325765</v>
      </c>
      <c r="D55" s="81">
        <f>(D50/'15년'!D50-1)*100</f>
        <v>0.47457865745275107</v>
      </c>
      <c r="E55" s="81">
        <f>(E50/'15년'!E50-1)*100</f>
        <v>-2.9033471955537959</v>
      </c>
      <c r="F55" s="81">
        <f>(F50/'15년'!F50-1)*100</f>
        <v>-1.4522070453922398</v>
      </c>
      <c r="G55" s="81">
        <f>(G50/'15년'!G50-1)*100</f>
        <v>-0.89720363941826475</v>
      </c>
      <c r="H55" s="81">
        <f>(H50/'15년'!H50-1)*100</f>
        <v>-2.5095191265098182</v>
      </c>
      <c r="I55" s="81">
        <f>(I50/'15년'!I50-1)*100</f>
        <v>1.2565645288012295</v>
      </c>
      <c r="J55" s="81">
        <f>(J50/'15년'!J50-1)*100</f>
        <v>-0.73265542628226932</v>
      </c>
      <c r="K55" s="82">
        <f>(K50/'15년'!K50-1)*100</f>
        <v>-1.0861054301818385</v>
      </c>
      <c r="L55" s="81">
        <f>(L50/'15년'!L50-1)*100</f>
        <v>-0.77805774115925486</v>
      </c>
      <c r="M55" s="81">
        <f>(M50/'15년'!M50-1)*100</f>
        <v>3.1005836933541753</v>
      </c>
      <c r="N55" s="81">
        <f>(N50/'15년'!N50-1)*100</f>
        <v>-1.3943691716035489</v>
      </c>
      <c r="O55" s="81">
        <f>(O50/'15년'!O50-1)*100</f>
        <v>0.2514254435980412</v>
      </c>
      <c r="P55" s="81">
        <f>(P50/'15년'!P50-1)*100</f>
        <v>0.29929016521026419</v>
      </c>
      <c r="Q55" s="81">
        <f>(Q50/'15년'!Q50-1)*100</f>
        <v>0.85233965092621489</v>
      </c>
      <c r="R55" s="81">
        <f>(R50/'15년'!R50-1)*100</f>
        <v>5.6530707665227276</v>
      </c>
      <c r="S55" s="81">
        <f>(S50/'15년'!S50-1)*100</f>
        <v>2.2216746305541824</v>
      </c>
      <c r="T55" s="82">
        <f>(T50/'15년'!T50-1)*100</f>
        <v>1.2471764808867025</v>
      </c>
      <c r="U55" s="82">
        <f>(U50/'15년'!U50-1)*100</f>
        <v>5.4666700787397993E-2</v>
      </c>
    </row>
    <row r="56" spans="1:22" s="75" customFormat="1" ht="20.25" customHeight="1">
      <c r="A56" s="80"/>
      <c r="B56" s="80" t="s">
        <v>41</v>
      </c>
      <c r="C56" s="81">
        <f>(C51/'15년'!C51-1)*100</f>
        <v>-1.5936714547640118</v>
      </c>
      <c r="D56" s="81">
        <f>(D51/'15년'!D51-1)*100</f>
        <v>-0.46790898071210618</v>
      </c>
      <c r="E56" s="81">
        <f>(E51/'15년'!E51-1)*100</f>
        <v>-3.0440119045032965</v>
      </c>
      <c r="F56" s="81">
        <f>(F51/'15년'!F51-1)*100</f>
        <v>-1.7665062541210252</v>
      </c>
      <c r="G56" s="81">
        <f>(G51/'15년'!G51-1)*100</f>
        <v>-3.4863156924530347</v>
      </c>
      <c r="H56" s="81">
        <f>(H51/'15년'!H51-1)*100</f>
        <v>0.13920032615974964</v>
      </c>
      <c r="I56" s="81">
        <f>(I51/'15년'!I51-1)*100</f>
        <v>4.057560605701549</v>
      </c>
      <c r="J56" s="81">
        <f>(J51/'15년'!J51-1)*100</f>
        <v>0.20152348643411866</v>
      </c>
      <c r="K56" s="82">
        <f>(K51/'15년'!K51-1)*100</f>
        <v>-0.77669693948729801</v>
      </c>
      <c r="L56" s="81">
        <f>(L51/'15년'!L51-1)*100</f>
        <v>0.63862263367506777</v>
      </c>
      <c r="M56" s="81">
        <f>(M51/'15년'!M51-1)*100</f>
        <v>-4.2063045052516905</v>
      </c>
      <c r="N56" s="81">
        <f>(N51/'15년'!N51-1)*100</f>
        <v>-5.3650945654776123</v>
      </c>
      <c r="O56" s="81">
        <f>(O51/'15년'!O51-1)*100</f>
        <v>-2.9357137138739886</v>
      </c>
      <c r="P56" s="81">
        <f>(P51/'15년'!P51-1)*100</f>
        <v>1.3052810821181815</v>
      </c>
      <c r="Q56" s="81">
        <f>(Q51/'15년'!Q51-1)*100</f>
        <v>6.4948761559892043</v>
      </c>
      <c r="R56" s="81">
        <f>(R51/'15년'!R51-1)*100</f>
        <v>2.9298132646490727</v>
      </c>
      <c r="S56" s="81">
        <f>(S51/'15년'!S51-1)*100</f>
        <v>3.5633044633143429</v>
      </c>
      <c r="T56" s="82">
        <f>(T51/'15년'!T51-1)*100</f>
        <v>0.30007667732914189</v>
      </c>
      <c r="U56" s="82">
        <f>(U51/'15년'!U51-1)*100</f>
        <v>-0.24553496183872259</v>
      </c>
    </row>
    <row r="57" spans="1:22" s="75" customFormat="1" ht="20.25" customHeight="1">
      <c r="A57" s="80"/>
      <c r="B57" s="80" t="s">
        <v>40</v>
      </c>
      <c r="C57" s="81">
        <f>(C52/'15년'!C52-1)*100</f>
        <v>0.68358039882032706</v>
      </c>
      <c r="D57" s="81">
        <f>(D52/'15년'!D52-1)*100</f>
        <v>3.2007981210899317</v>
      </c>
      <c r="E57" s="81">
        <f>(E52/'15년'!E52-1)*100</f>
        <v>11.861635220125777</v>
      </c>
      <c r="F57" s="81">
        <f>(F52/'15년'!F52-1)*100</f>
        <v>5.3113140692368388</v>
      </c>
      <c r="G57" s="81">
        <f>(G52/'15년'!G52-1)*100</f>
        <v>2.9518176075346014</v>
      </c>
      <c r="H57" s="81">
        <f>(H52/'15년'!H52-1)*100</f>
        <v>7.1550120701254549</v>
      </c>
      <c r="I57" s="81">
        <f>(I52/'15년'!I52-1)*100</f>
        <v>11.819136899951509</v>
      </c>
      <c r="J57" s="81">
        <f>(J52/'15년'!J52-1)*100</f>
        <v>7.2291213806781274</v>
      </c>
      <c r="K57" s="82">
        <f>(K52/'15년'!K52-1)*100</f>
        <v>6.2742776872803052</v>
      </c>
      <c r="L57" s="81">
        <f>(L52/'15년'!L52-1)*100</f>
        <v>9.4617552611680154</v>
      </c>
      <c r="M57" s="81">
        <f>(M52/'15년'!M52-1)*100</f>
        <v>11.580809197435338</v>
      </c>
      <c r="N57" s="81">
        <f>(N52/'15년'!N52-1)*100</f>
        <v>8.5397660022415103</v>
      </c>
      <c r="O57" s="81">
        <f>(O52/'15년'!O52-1)*100</f>
        <v>9.8220056852537763</v>
      </c>
      <c r="P57" s="81">
        <f>(P52/'15년'!P52-1)*100</f>
        <v>7.3391337603977425</v>
      </c>
      <c r="Q57" s="81">
        <f>(Q52/'15년'!Q52-1)*100</f>
        <v>15.727163171848634</v>
      </c>
      <c r="R57" s="81">
        <f>(R52/'15년'!R52-1)*100</f>
        <v>10.931585622041307</v>
      </c>
      <c r="S57" s="81">
        <f>(S52/'15년'!S52-1)*100</f>
        <v>11.322092859068334</v>
      </c>
      <c r="T57" s="82">
        <f>(T52/'15년'!T52-1)*100</f>
        <v>10.601894643411303</v>
      </c>
      <c r="U57" s="82">
        <f>(U52/'15년'!U52-1)*100</f>
        <v>8.425256530817693</v>
      </c>
    </row>
    <row r="58" spans="1:22" s="75" customFormat="1" ht="20.25" customHeight="1">
      <c r="A58" s="80"/>
      <c r="B58" s="80" t="s">
        <v>42</v>
      </c>
      <c r="C58" s="81">
        <f>(C53/'15년'!C53-1)*100</f>
        <v>-5.3360508409295182</v>
      </c>
      <c r="D58" s="81">
        <f>(D53/'15년'!D53-1)*100</f>
        <v>-6.0721032495674176</v>
      </c>
      <c r="E58" s="81">
        <f>(E53/'15년'!E53-1)*100</f>
        <v>-22.113837240969524</v>
      </c>
      <c r="F58" s="81">
        <f>(F53/'15년'!F53-1)*100</f>
        <v>-12.137592376035366</v>
      </c>
      <c r="G58" s="81">
        <f>(G53/'15년'!G53-1)*100</f>
        <v>-13.218548795485784</v>
      </c>
      <c r="H58" s="81">
        <f>(H53/'15년'!H53-1)*100</f>
        <v>-9.9024341890992513</v>
      </c>
      <c r="I58" s="81">
        <f>(I53/'15년'!I53-1)*100</f>
        <v>-6.9494584837545119</v>
      </c>
      <c r="J58" s="81">
        <f>(J53/'15년'!J53-1)*100</f>
        <v>-10.012503698613139</v>
      </c>
      <c r="K58" s="82">
        <f>(K53/'15년'!K53-1)*100</f>
        <v>-11.066225563909772</v>
      </c>
      <c r="L58" s="81">
        <f>(L53/'15년'!L53-1)*100</f>
        <v>-12.352158699864091</v>
      </c>
      <c r="M58" s="81">
        <f>(M53/'15년'!M53-1)*100</f>
        <v>-24.290154274543994</v>
      </c>
      <c r="N58" s="81">
        <f>(N53/'15년'!N53-1)*100</f>
        <v>-23.903419961178063</v>
      </c>
      <c r="O58" s="81">
        <f>(O53/'15년'!O53-1)*100</f>
        <v>-20.262603951330483</v>
      </c>
      <c r="P58" s="81">
        <f>(P53/'15년'!P53-1)*100</f>
        <v>-8.8416889088979609</v>
      </c>
      <c r="Q58" s="81">
        <f>(Q53/'15년'!Q53-1)*100</f>
        <v>-9.382875712959283</v>
      </c>
      <c r="R58" s="81">
        <f>(R53/'15년'!R53-1)*100</f>
        <v>-10.54940395623033</v>
      </c>
      <c r="S58" s="81">
        <f>(S53/'15년'!S53-1)*100</f>
        <v>-9.588906961436571</v>
      </c>
      <c r="T58" s="82">
        <f>(T53/'15년'!T53-1)*100</f>
        <v>-15.304077532505278</v>
      </c>
      <c r="U58" s="82">
        <f>(U53/'15년'!U53-1)*100</f>
        <v>-13.133127087621554</v>
      </c>
    </row>
    <row r="59" spans="1:22" s="75" customFormat="1" ht="13.5" customHeight="1">
      <c r="A59" s="80"/>
      <c r="B59" s="80"/>
      <c r="C59" s="81"/>
      <c r="D59" s="81"/>
      <c r="E59" s="81"/>
      <c r="F59" s="81"/>
      <c r="G59" s="81"/>
      <c r="H59" s="81"/>
      <c r="I59" s="81"/>
      <c r="J59" s="81"/>
      <c r="K59" s="82"/>
      <c r="L59" s="81"/>
      <c r="M59" s="81"/>
      <c r="N59" s="81"/>
      <c r="O59" s="81"/>
      <c r="P59" s="81"/>
      <c r="Q59" s="81"/>
      <c r="R59" s="81"/>
      <c r="S59" s="81"/>
      <c r="T59" s="82"/>
      <c r="U59" s="82"/>
    </row>
    <row r="60" spans="1:22" s="75" customFormat="1" ht="20.25" customHeight="1">
      <c r="A60" s="80" t="s">
        <v>92</v>
      </c>
      <c r="B60" s="80" t="s">
        <v>39</v>
      </c>
      <c r="C60" s="81">
        <f>(C50/'15년'!R50-1)*100</f>
        <v>3.5215489974971703</v>
      </c>
      <c r="D60" s="81">
        <f>(D50/C50-1)*100</f>
        <v>-8.99111037901773</v>
      </c>
      <c r="E60" s="81">
        <f>(E50/D50-1)*100</f>
        <v>17.506247226698424</v>
      </c>
      <c r="F60" s="83"/>
      <c r="G60" s="81">
        <f>(G50/E50-1)*100</f>
        <v>-2.6925370167941942</v>
      </c>
      <c r="H60" s="81">
        <f>(H50/G50-1)*100</f>
        <v>-1.2928855551186946</v>
      </c>
      <c r="I60" s="81">
        <f>(I50/H50-1)*100</f>
        <v>1.3377545794556855</v>
      </c>
      <c r="J60" s="83"/>
      <c r="K60" s="83"/>
      <c r="L60" s="81">
        <f>(L50/I50-1)*100</f>
        <v>-1.7009112024298778</v>
      </c>
      <c r="M60" s="81">
        <f>(M50/L50-1)*100</f>
        <v>-6.8040070003063891</v>
      </c>
      <c r="N60" s="81">
        <f>(N50/M50-1)*100</f>
        <v>-1.1322794367578437</v>
      </c>
      <c r="O60" s="83"/>
      <c r="P60" s="81">
        <f>(P50/N50-1)*100</f>
        <v>8.2269527529321493</v>
      </c>
      <c r="Q60" s="81">
        <f>(Q50/P50-1)*100</f>
        <v>-1.9028673200504054</v>
      </c>
      <c r="R60" s="81">
        <f>(R50/Q50-1)*100</f>
        <v>1.9641985008387763</v>
      </c>
      <c r="S60" s="83"/>
      <c r="T60" s="83"/>
      <c r="U60" s="83"/>
    </row>
    <row r="61" spans="1:22" s="75" customFormat="1" ht="20.25" customHeight="1">
      <c r="A61" s="80"/>
      <c r="B61" s="80" t="s">
        <v>41</v>
      </c>
      <c r="C61" s="81">
        <f>(C51/'15년'!R51-1)*100</f>
        <v>-1.5362840029644387</v>
      </c>
      <c r="D61" s="81">
        <f t="shared" ref="D61:E63" si="4">(D51/C51-1)*100</f>
        <v>-2.23025621726336</v>
      </c>
      <c r="E61" s="81">
        <f t="shared" si="4"/>
        <v>12.653810719739521</v>
      </c>
      <c r="F61" s="83"/>
      <c r="G61" s="81">
        <f t="shared" ref="G61:G63" si="5">(G51/E51-1)*100</f>
        <v>-6.1536910383303329</v>
      </c>
      <c r="H61" s="81">
        <f t="shared" ref="H61:I63" si="6">(H51/G51-1)*100</f>
        <v>2.6220447532245839</v>
      </c>
      <c r="I61" s="81">
        <f t="shared" si="6"/>
        <v>2.1583863575558082</v>
      </c>
      <c r="J61" s="83"/>
      <c r="K61" s="83"/>
      <c r="L61" s="81">
        <f t="shared" ref="L61:L63" si="7">(L51/I51-1)*100</f>
        <v>-2.0268154516211667</v>
      </c>
      <c r="M61" s="81">
        <f t="shared" ref="M61:N63" si="8">(M51/L51-1)*100</f>
        <v>-10.06130691228172</v>
      </c>
      <c r="N61" s="81">
        <f t="shared" si="8"/>
        <v>2.1612575999379713</v>
      </c>
      <c r="O61" s="83"/>
      <c r="P61" s="81">
        <f t="shared" ref="P61:P63" si="9">(P51/N51-1)*100</f>
        <v>6.8588884110399873</v>
      </c>
      <c r="Q61" s="81">
        <f t="shared" ref="Q61:R63" si="10">(Q51/P51-1)*100</f>
        <v>3.3913151555684529</v>
      </c>
      <c r="R61" s="81">
        <f t="shared" si="10"/>
        <v>-3.0053065126423251</v>
      </c>
      <c r="S61" s="83"/>
      <c r="T61" s="83"/>
      <c r="U61" s="83"/>
    </row>
    <row r="62" spans="1:22" s="75" customFormat="1" ht="20.25" customHeight="1">
      <c r="A62" s="80"/>
      <c r="B62" s="80" t="s">
        <v>40</v>
      </c>
      <c r="C62" s="81">
        <f>(C52/'15년'!R52-1)*100</f>
        <v>-0.18877605351559357</v>
      </c>
      <c r="D62" s="81">
        <f t="shared" si="4"/>
        <v>-3.6817908478982031</v>
      </c>
      <c r="E62" s="81">
        <f t="shared" si="4"/>
        <v>16.416933518619214</v>
      </c>
      <c r="F62" s="83"/>
      <c r="G62" s="81">
        <f t="shared" si="5"/>
        <v>-6.9605307545260287</v>
      </c>
      <c r="H62" s="81">
        <f t="shared" si="6"/>
        <v>0.69355348543165274</v>
      </c>
      <c r="I62" s="81">
        <f t="shared" si="6"/>
        <v>2.2011301104258196</v>
      </c>
      <c r="J62" s="83"/>
      <c r="K62" s="83"/>
      <c r="L62" s="81">
        <f t="shared" si="7"/>
        <v>0.69923752394029925</v>
      </c>
      <c r="M62" s="81">
        <f t="shared" si="8"/>
        <v>-9.4468268350887286</v>
      </c>
      <c r="N62" s="81">
        <f t="shared" si="8"/>
        <v>2.6630736308155711</v>
      </c>
      <c r="O62" s="83"/>
      <c r="P62" s="81">
        <f t="shared" si="9"/>
        <v>8.3397668493785169</v>
      </c>
      <c r="Q62" s="81">
        <f t="shared" si="10"/>
        <v>6.9228439598809866</v>
      </c>
      <c r="R62" s="81">
        <f t="shared" si="10"/>
        <v>-4.5393958579783122</v>
      </c>
      <c r="S62" s="83"/>
      <c r="T62" s="83"/>
      <c r="U62" s="83"/>
    </row>
    <row r="63" spans="1:22" s="75" customFormat="1" ht="20.25" customHeight="1">
      <c r="A63" s="80"/>
      <c r="B63" s="80" t="s">
        <v>42</v>
      </c>
      <c r="C63" s="81">
        <f>(C53/'15년'!R53-1)*100</f>
        <v>-3.8062001598147432</v>
      </c>
      <c r="D63" s="81">
        <f t="shared" si="4"/>
        <v>0.30684727143268642</v>
      </c>
      <c r="E63" s="81">
        <f t="shared" si="4"/>
        <v>6.3378853434288729</v>
      </c>
      <c r="F63" s="83"/>
      <c r="G63" s="81">
        <f t="shared" si="5"/>
        <v>-4.6711592866906182</v>
      </c>
      <c r="H63" s="81">
        <f t="shared" si="6"/>
        <v>6.0804614948565261</v>
      </c>
      <c r="I63" s="81">
        <f t="shared" si="6"/>
        <v>2.0856253732750796</v>
      </c>
      <c r="J63" s="83"/>
      <c r="K63" s="83"/>
      <c r="L63" s="81">
        <f t="shared" si="7"/>
        <v>-6.6725170507905718</v>
      </c>
      <c r="M63" s="81">
        <f t="shared" si="8"/>
        <v>-11.191210676520559</v>
      </c>
      <c r="N63" s="81">
        <f t="shared" si="8"/>
        <v>1.2203956533853422</v>
      </c>
      <c r="O63" s="83"/>
      <c r="P63" s="81">
        <f t="shared" si="9"/>
        <v>4.0427952727005723</v>
      </c>
      <c r="Q63" s="81">
        <f t="shared" si="10"/>
        <v>-3.6017285474909566</v>
      </c>
      <c r="R63" s="81">
        <f t="shared" si="10"/>
        <v>0.36411541909868728</v>
      </c>
      <c r="S63" s="83"/>
      <c r="T63" s="83"/>
      <c r="U63" s="83"/>
    </row>
    <row r="64" spans="1:22" ht="20.25" customHeight="1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6" spans="10:19" ht="20.25" customHeight="1">
      <c r="J66" s="58"/>
      <c r="O66" s="58"/>
      <c r="S66" s="58"/>
    </row>
    <row r="67" spans="10:19" ht="20.25" customHeight="1">
      <c r="J67" s="58"/>
      <c r="O67" s="58"/>
      <c r="S67" s="58"/>
    </row>
    <row r="68" spans="10:19" ht="20.25" customHeight="1">
      <c r="J68" s="58"/>
      <c r="O68" s="58"/>
      <c r="S68" s="58"/>
    </row>
    <row r="69" spans="10:19" ht="20.25" customHeight="1">
      <c r="J69" s="58"/>
      <c r="O69" s="58"/>
      <c r="S69" s="58"/>
    </row>
  </sheetData>
  <mergeCells count="1">
    <mergeCell ref="A2:U2"/>
  </mergeCells>
  <phoneticPr fontId="8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10</vt:i4>
      </vt:variant>
    </vt:vector>
  </HeadingPairs>
  <TitlesOfParts>
    <vt:vector size="26" baseType="lpstr">
      <vt:lpstr>08년</vt:lpstr>
      <vt:lpstr>09년</vt:lpstr>
      <vt:lpstr>10년</vt:lpstr>
      <vt:lpstr>11년</vt:lpstr>
      <vt:lpstr>12년</vt:lpstr>
      <vt:lpstr>13년</vt:lpstr>
      <vt:lpstr>14년</vt:lpstr>
      <vt:lpstr>15년</vt:lpstr>
      <vt:lpstr>16년(old)</vt:lpstr>
      <vt:lpstr>16년(new)</vt:lpstr>
      <vt:lpstr>17년(old)</vt:lpstr>
      <vt:lpstr>17년(new)</vt:lpstr>
      <vt:lpstr>18년(new)</vt:lpstr>
      <vt:lpstr>19년(new)</vt:lpstr>
      <vt:lpstr>20년(new)</vt:lpstr>
      <vt:lpstr>21년(new)</vt:lpstr>
      <vt:lpstr>'12년'!Print_Titles</vt:lpstr>
      <vt:lpstr>'15년'!Print_Titles</vt:lpstr>
      <vt:lpstr>'16년(new)'!Print_Titles</vt:lpstr>
      <vt:lpstr>'16년(old)'!Print_Titles</vt:lpstr>
      <vt:lpstr>'17년(new)'!Print_Titles</vt:lpstr>
      <vt:lpstr>'17년(old)'!Print_Titles</vt:lpstr>
      <vt:lpstr>'18년(new)'!Print_Titles</vt:lpstr>
      <vt:lpstr>'19년(new)'!Print_Titles</vt:lpstr>
      <vt:lpstr>'20년(new)'!Print_Titles</vt:lpstr>
      <vt:lpstr>'21년(new)'!Print_Titles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김은희</cp:lastModifiedBy>
  <cp:lastPrinted>2018-03-05T00:42:41Z</cp:lastPrinted>
  <dcterms:created xsi:type="dcterms:W3CDTF">1999-05-13T05:44:27Z</dcterms:created>
  <dcterms:modified xsi:type="dcterms:W3CDTF">2021-08-31T05:35:50Z</dcterms:modified>
</cp:coreProperties>
</file>